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採購\統計_掛網頁\掛網頁\114\"/>
    </mc:Choice>
  </mc:AlternateContent>
  <xr:revisionPtr revIDLastSave="0" documentId="8_{38346D9D-D574-4F54-87F5-277EC63911E6}" xr6:coauthVersionLast="47" xr6:coauthVersionMax="47" xr10:uidLastSave="{00000000-0000-0000-0000-000000000000}"/>
  <bookViews>
    <workbookView xWindow="-118" yWindow="-118" windowWidth="25370" windowHeight="13667" firstSheet="14" activeTab="20" xr2:uid="{5604B870-56B5-4D00-B2A4-4E964AB43928}"/>
  </bookViews>
  <sheets>
    <sheet name="94年多媒體" sheetId="1" r:id="rId1"/>
    <sheet name="95年多媒體" sheetId="2" r:id="rId2"/>
    <sheet name="96年多媒體" sheetId="3" r:id="rId3"/>
    <sheet name="97年多媒體" sheetId="4" r:id="rId4"/>
    <sheet name="98年多媒體" sheetId="5" r:id="rId5"/>
    <sheet name="99年多媒體" sheetId="6" r:id="rId6"/>
    <sheet name="100年多媒體" sheetId="7" r:id="rId7"/>
    <sheet name="101年多媒體" sheetId="8" r:id="rId8"/>
    <sheet name="102年多媒體" sheetId="9" r:id="rId9"/>
    <sheet name="103年多媒體" sheetId="10" r:id="rId10"/>
    <sheet name="104年多媒體" sheetId="11" r:id="rId11"/>
    <sheet name="105年多媒體" sheetId="12" r:id="rId12"/>
    <sheet name="106年多媒體" sheetId="13" r:id="rId13"/>
    <sheet name="107年多媒體" sheetId="14" r:id="rId14"/>
    <sheet name="108年多媒體" sheetId="15" r:id="rId15"/>
    <sheet name="109年多媒體" sheetId="16" r:id="rId16"/>
    <sheet name="110年多媒體" sheetId="17" r:id="rId17"/>
    <sheet name="111年多媒體" sheetId="18" r:id="rId18"/>
    <sheet name="112年多媒體" sheetId="19" r:id="rId19"/>
    <sheet name="113年多媒體" sheetId="20" r:id="rId20"/>
    <sheet name="114年多媒體" sheetId="21" r:id="rId21"/>
  </sheets>
  <definedNames>
    <definedName name="_xlnm.Print_Area" localSheetId="7">'101年多媒體'!$A$1:$D$72</definedName>
    <definedName name="_xlnm.Print_Titles" localSheetId="11">'105年多媒體'!$A$1:$IV$2</definedName>
    <definedName name="_xlnm.Print_Titles" localSheetId="12">'106年多媒體'!$A$1:$IV$2</definedName>
    <definedName name="_xlnm.Print_Titles" localSheetId="13">'107年多媒體'!$A$1:$IV$2</definedName>
    <definedName name="_xlnm.Print_Titles" localSheetId="14">'108年多媒體'!$A$1:$IV$2</definedName>
    <definedName name="_xlnm.Print_Titles" localSheetId="15">'109年多媒體'!$A$1:$IV$2</definedName>
    <definedName name="_xlnm.Print_Titles" localSheetId="16">'110年多媒體'!$A$1:$IV$2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21" l="1"/>
  <c r="D42" i="21"/>
  <c r="C34" i="20"/>
  <c r="D41" i="21"/>
  <c r="C41" i="21"/>
  <c r="D35" i="21"/>
  <c r="C35" i="21"/>
  <c r="D26" i="21"/>
  <c r="C26" i="21"/>
  <c r="D24" i="21"/>
  <c r="C24" i="21"/>
  <c r="C21" i="21"/>
  <c r="D14" i="21"/>
  <c r="C14" i="21"/>
  <c r="D9" i="21"/>
  <c r="C9" i="21"/>
  <c r="D7" i="21"/>
  <c r="C7" i="21"/>
  <c r="D20" i="21" l="1"/>
  <c r="D19" i="21"/>
  <c r="D18" i="21"/>
  <c r="D17" i="21"/>
  <c r="D21" i="21" s="1"/>
  <c r="D33" i="20"/>
  <c r="C33" i="20"/>
  <c r="D29" i="20"/>
  <c r="C29" i="20"/>
  <c r="D24" i="20"/>
  <c r="C24" i="20"/>
  <c r="D19" i="20"/>
  <c r="C19" i="20"/>
  <c r="D14" i="20"/>
  <c r="C14" i="20"/>
  <c r="D10" i="20"/>
  <c r="C10" i="20"/>
  <c r="D6" i="20"/>
  <c r="D34" i="20" s="1"/>
  <c r="C6" i="20"/>
  <c r="IV49" i="19"/>
  <c r="D35" i="19"/>
  <c r="C35" i="19"/>
  <c r="D33" i="19"/>
  <c r="C33" i="19"/>
  <c r="C36" i="19" s="1"/>
  <c r="D28" i="19"/>
  <c r="C28" i="19"/>
  <c r="D26" i="19"/>
  <c r="D36" i="19" s="1"/>
  <c r="C26" i="19"/>
  <c r="D24" i="19"/>
  <c r="C24" i="19"/>
  <c r="D22" i="19"/>
  <c r="C22" i="19"/>
  <c r="D19" i="19"/>
  <c r="C19" i="19"/>
  <c r="D14" i="19"/>
  <c r="C14" i="19"/>
  <c r="D12" i="19"/>
  <c r="C12" i="19"/>
  <c r="D7" i="19"/>
  <c r="C7" i="19"/>
  <c r="IV76" i="18"/>
  <c r="D67" i="18"/>
  <c r="C67" i="18"/>
  <c r="D65" i="18"/>
  <c r="C65" i="18"/>
  <c r="D58" i="18"/>
  <c r="C58" i="18"/>
  <c r="D52" i="18"/>
  <c r="C52" i="18"/>
  <c r="D48" i="18"/>
  <c r="C48" i="18"/>
  <c r="D46" i="18"/>
  <c r="C46" i="18"/>
  <c r="D41" i="18"/>
  <c r="C41" i="18"/>
  <c r="D33" i="18"/>
  <c r="C33" i="18"/>
  <c r="D30" i="18"/>
  <c r="C30" i="18"/>
  <c r="D22" i="18"/>
  <c r="C22" i="18"/>
  <c r="D18" i="18"/>
  <c r="C18" i="18"/>
  <c r="D14" i="18"/>
  <c r="C14" i="18"/>
  <c r="D12" i="18"/>
  <c r="D68" i="18" s="1"/>
  <c r="C12" i="18"/>
  <c r="D7" i="18"/>
  <c r="C7" i="18"/>
  <c r="C68" i="18" s="1"/>
  <c r="D105" i="17"/>
  <c r="D104" i="17"/>
  <c r="IV104" i="17" s="1"/>
  <c r="C104" i="17"/>
  <c r="D102" i="17"/>
  <c r="C102" i="17"/>
  <c r="D97" i="17"/>
  <c r="C97" i="17"/>
  <c r="D94" i="17"/>
  <c r="C94" i="17"/>
  <c r="D88" i="17"/>
  <c r="C88" i="17"/>
  <c r="D83" i="17"/>
  <c r="C83" i="17"/>
  <c r="D80" i="17"/>
  <c r="C80" i="17"/>
  <c r="D78" i="17"/>
  <c r="C78" i="17"/>
  <c r="D74" i="17"/>
  <c r="C74" i="17"/>
  <c r="D71" i="17"/>
  <c r="C71" i="17"/>
  <c r="D63" i="17"/>
  <c r="C63" i="17"/>
  <c r="D43" i="17"/>
  <c r="C43" i="17"/>
  <c r="D38" i="17"/>
  <c r="C38" i="17"/>
  <c r="D35" i="17"/>
  <c r="C35" i="17"/>
  <c r="D31" i="17"/>
  <c r="C31" i="17"/>
  <c r="D26" i="17"/>
  <c r="C26" i="17"/>
  <c r="D21" i="17"/>
  <c r="C21" i="17"/>
  <c r="D17" i="17"/>
  <c r="C17" i="17"/>
  <c r="D14" i="17"/>
  <c r="C14" i="17"/>
  <c r="D11" i="17"/>
  <c r="C11" i="17"/>
  <c r="D6" i="17"/>
  <c r="C6" i="17"/>
  <c r="C105" i="17" s="1"/>
  <c r="D53" i="16"/>
  <c r="IV53" i="16" s="1"/>
  <c r="C53" i="16"/>
  <c r="D51" i="16"/>
  <c r="C51" i="16"/>
  <c r="C54" i="16" s="1"/>
  <c r="D47" i="16"/>
  <c r="C47" i="16"/>
  <c r="D41" i="16"/>
  <c r="C41" i="16"/>
  <c r="D37" i="16"/>
  <c r="C37" i="16"/>
  <c r="D27" i="16"/>
  <c r="C27" i="16"/>
  <c r="D23" i="16"/>
  <c r="C23" i="16"/>
  <c r="D17" i="16"/>
  <c r="C17" i="16"/>
  <c r="D15" i="16"/>
  <c r="C15" i="16"/>
  <c r="D12" i="16"/>
  <c r="C12" i="16"/>
  <c r="D10" i="16"/>
  <c r="C10" i="16"/>
  <c r="D6" i="16"/>
  <c r="C6" i="16"/>
  <c r="D94" i="15"/>
  <c r="D93" i="15"/>
  <c r="IV93" i="15" s="1"/>
  <c r="C93" i="15"/>
  <c r="D91" i="15"/>
  <c r="C91" i="15"/>
  <c r="D89" i="15"/>
  <c r="C89" i="15"/>
  <c r="D80" i="15"/>
  <c r="C80" i="15"/>
  <c r="D77" i="15"/>
  <c r="C77" i="15"/>
  <c r="C94" i="15" s="1"/>
  <c r="D72" i="15"/>
  <c r="C72" i="15"/>
  <c r="D66" i="15"/>
  <c r="C66" i="15"/>
  <c r="D63" i="15"/>
  <c r="C63" i="15"/>
  <c r="D50" i="15"/>
  <c r="C50" i="15"/>
  <c r="D42" i="15"/>
  <c r="C42" i="15"/>
  <c r="D38" i="15"/>
  <c r="C38" i="15"/>
  <c r="D33" i="15"/>
  <c r="C33" i="15"/>
  <c r="D27" i="15"/>
  <c r="C27" i="15"/>
  <c r="D23" i="15"/>
  <c r="C23" i="15"/>
  <c r="D17" i="15"/>
  <c r="C17" i="15"/>
  <c r="D14" i="15"/>
  <c r="C14" i="15"/>
  <c r="D7" i="15"/>
  <c r="C7" i="15"/>
  <c r="D69" i="14"/>
  <c r="C69" i="14"/>
  <c r="C70" i="14" s="1"/>
  <c r="D67" i="14"/>
  <c r="C67" i="14"/>
  <c r="D64" i="14"/>
  <c r="C64" i="14"/>
  <c r="D60" i="14"/>
  <c r="C60" i="14"/>
  <c r="D58" i="14"/>
  <c r="C58" i="14"/>
  <c r="D52" i="14"/>
  <c r="C52" i="14"/>
  <c r="D47" i="14"/>
  <c r="C47" i="14"/>
  <c r="D42" i="14"/>
  <c r="C42" i="14"/>
  <c r="D36" i="14"/>
  <c r="C36" i="14"/>
  <c r="D33" i="14"/>
  <c r="C33" i="14"/>
  <c r="D29" i="14"/>
  <c r="C29" i="14"/>
  <c r="D19" i="14"/>
  <c r="C19" i="14"/>
  <c r="D10" i="14"/>
  <c r="C10" i="14"/>
  <c r="D6" i="14"/>
  <c r="D70" i="14" s="1"/>
  <c r="C6" i="14"/>
  <c r="D81" i="13"/>
  <c r="D80" i="13"/>
  <c r="C80" i="13"/>
  <c r="C81" i="13" s="1"/>
  <c r="D78" i="13"/>
  <c r="C78" i="13"/>
  <c r="D74" i="13"/>
  <c r="C74" i="13"/>
  <c r="D70" i="13"/>
  <c r="C70" i="13"/>
  <c r="D66" i="13"/>
  <c r="C66" i="13"/>
  <c r="D60" i="13"/>
  <c r="C60" i="13"/>
  <c r="D53" i="13"/>
  <c r="C53" i="13"/>
  <c r="D49" i="13"/>
  <c r="C49" i="13"/>
  <c r="D46" i="13"/>
  <c r="C46" i="13"/>
  <c r="D43" i="13"/>
  <c r="C43" i="13"/>
  <c r="D40" i="13"/>
  <c r="C40" i="13"/>
  <c r="D38" i="13"/>
  <c r="C38" i="13"/>
  <c r="D36" i="13"/>
  <c r="C36" i="13"/>
  <c r="D33" i="13"/>
  <c r="C33" i="13"/>
  <c r="D29" i="13"/>
  <c r="C29" i="13"/>
  <c r="D27" i="13"/>
  <c r="C27" i="13"/>
  <c r="D24" i="13"/>
  <c r="C24" i="13"/>
  <c r="D20" i="13"/>
  <c r="C20" i="13"/>
  <c r="D18" i="13"/>
  <c r="C18" i="13"/>
  <c r="D15" i="13"/>
  <c r="C15" i="13"/>
  <c r="D11" i="13"/>
  <c r="C11" i="13"/>
  <c r="D6" i="13"/>
  <c r="C6" i="13"/>
  <c r="D88" i="12"/>
  <c r="D86" i="12"/>
  <c r="C86" i="12"/>
  <c r="D71" i="12"/>
  <c r="C71" i="12"/>
  <c r="D39" i="12"/>
  <c r="D35" i="12"/>
  <c r="C35" i="12"/>
  <c r="D29" i="12"/>
  <c r="C29" i="12"/>
  <c r="D120" i="11"/>
  <c r="C120" i="11"/>
  <c r="D103" i="11"/>
  <c r="D96" i="11"/>
  <c r="D92" i="11"/>
  <c r="D84" i="11"/>
  <c r="D80" i="11"/>
  <c r="C80" i="11"/>
  <c r="D70" i="11"/>
  <c r="D67" i="11"/>
  <c r="C67" i="11"/>
  <c r="D63" i="11"/>
  <c r="C63" i="11"/>
  <c r="D27" i="11"/>
  <c r="D24" i="11"/>
  <c r="C24" i="11"/>
  <c r="D19" i="11"/>
  <c r="C19" i="11"/>
  <c r="D14" i="11"/>
  <c r="C14" i="11"/>
  <c r="D12" i="11"/>
  <c r="D9" i="11"/>
  <c r="C9" i="11"/>
  <c r="D6" i="11"/>
  <c r="C6" i="11"/>
  <c r="D4" i="11"/>
  <c r="D115" i="10"/>
  <c r="C115" i="10"/>
  <c r="D113" i="10"/>
  <c r="C113" i="10"/>
  <c r="D109" i="10"/>
  <c r="C109" i="10"/>
  <c r="D107" i="10"/>
  <c r="C107" i="10"/>
  <c r="D98" i="10"/>
  <c r="C98" i="10"/>
  <c r="D79" i="10"/>
  <c r="C79" i="10"/>
  <c r="D64" i="10"/>
  <c r="C64" i="10"/>
  <c r="D62" i="10"/>
  <c r="C62" i="10"/>
  <c r="D59" i="10"/>
  <c r="C59" i="10"/>
  <c r="D57" i="10"/>
  <c r="C57" i="10"/>
  <c r="D53" i="10"/>
  <c r="C53" i="10"/>
  <c r="D47" i="10"/>
  <c r="C47" i="10"/>
  <c r="D44" i="10"/>
  <c r="C44" i="10"/>
  <c r="D41" i="10"/>
  <c r="C41" i="10"/>
  <c r="D37" i="10"/>
  <c r="C37" i="10"/>
  <c r="D33" i="10"/>
  <c r="C33" i="10"/>
  <c r="D31" i="10"/>
  <c r="C31" i="10"/>
  <c r="D29" i="10"/>
  <c r="C29" i="10"/>
  <c r="D23" i="10"/>
  <c r="C23" i="10"/>
  <c r="D21" i="10"/>
  <c r="C21" i="10"/>
  <c r="D19" i="10"/>
  <c r="C19" i="10"/>
  <c r="D13" i="10"/>
  <c r="C13" i="10"/>
  <c r="D11" i="10"/>
  <c r="C11" i="10"/>
  <c r="D8" i="10"/>
  <c r="C8" i="10"/>
  <c r="D4" i="10"/>
  <c r="D45" i="2"/>
  <c r="D27" i="2"/>
  <c r="D10" i="2"/>
  <c r="D47" i="2" s="1"/>
  <c r="D6" i="1"/>
  <c r="D8" i="1" s="1"/>
  <c r="IV69" i="14" l="1"/>
  <c r="D54" i="16"/>
</calcChain>
</file>

<file path=xl/sharedStrings.xml><?xml version="1.0" encoding="utf-8"?>
<sst xmlns="http://schemas.openxmlformats.org/spreadsheetml/2006/main" count="1507" uniqueCount="980">
  <si>
    <t>系所名稱：</t>
  </si>
  <si>
    <t>94年圖書館視聽組教學媒體資料採購</t>
  </si>
  <si>
    <t>系所</t>
  </si>
  <si>
    <t>品名</t>
  </si>
  <si>
    <t>片數</t>
  </si>
  <si>
    <t>經費</t>
  </si>
  <si>
    <t>權重</t>
  </si>
  <si>
    <t>環工系</t>
  </si>
  <si>
    <t>實驗室安全須知</t>
  </si>
  <si>
    <t>1片</t>
  </si>
  <si>
    <t>實驗室的緊急情況</t>
  </si>
  <si>
    <t>小計</t>
  </si>
  <si>
    <t>2片</t>
  </si>
  <si>
    <t>通識中心</t>
  </si>
  <si>
    <t>教學媒體</t>
  </si>
  <si>
    <t>232片</t>
  </si>
  <si>
    <t>合計</t>
  </si>
  <si>
    <t>234片</t>
  </si>
  <si>
    <t>95年圖書館視聽組教學媒體資料採購</t>
  </si>
  <si>
    <t xml:space="preserve">權重 </t>
  </si>
  <si>
    <t>養殖系</t>
  </si>
  <si>
    <t>養殖害病管理</t>
  </si>
  <si>
    <t>吳郭魚養殖</t>
  </si>
  <si>
    <t>白蝦繁殖</t>
  </si>
  <si>
    <t>金目鱸繁殖</t>
  </si>
  <si>
    <t>水產加工安全品質</t>
  </si>
  <si>
    <t>水產生物學</t>
  </si>
  <si>
    <t>6片</t>
  </si>
  <si>
    <t>木設系</t>
  </si>
  <si>
    <t>木工工藝技巧教學</t>
  </si>
  <si>
    <t>15片</t>
  </si>
  <si>
    <t>餐旅系</t>
  </si>
  <si>
    <t>職員方向方位安全</t>
  </si>
  <si>
    <t>防火責任</t>
  </si>
  <si>
    <t>親切服務顧客</t>
  </si>
  <si>
    <t>爆炸物品處理程序</t>
  </si>
  <si>
    <t>緊急疏散程序</t>
  </si>
  <si>
    <t>減少不安全行為</t>
  </si>
  <si>
    <t>維護個人安全</t>
  </si>
  <si>
    <t>避免背部受傷</t>
  </si>
  <si>
    <t>清潔人員安全</t>
  </si>
  <si>
    <t>侍從及停車安全</t>
  </si>
  <si>
    <t>危險訊息傳遞</t>
  </si>
  <si>
    <t>防止血液傳染病蔓延</t>
  </si>
  <si>
    <t>洗衣房安全</t>
  </si>
  <si>
    <t>滅火器操作訓練</t>
  </si>
  <si>
    <t>14片</t>
  </si>
  <si>
    <t>休保系</t>
  </si>
  <si>
    <t>2000年雪梨奧運特輯</t>
  </si>
  <si>
    <t>中老年健身操</t>
  </si>
  <si>
    <t>3片</t>
  </si>
  <si>
    <t>中老年健身舞教學系列</t>
  </si>
  <si>
    <t>9片</t>
  </si>
  <si>
    <t>健身操初級課程</t>
  </si>
  <si>
    <t>30分鐘舒眠減壓護一生</t>
  </si>
  <si>
    <t>拉丁健身操</t>
  </si>
  <si>
    <t>生態保育系列</t>
  </si>
  <si>
    <t>25片</t>
  </si>
  <si>
    <t>青少年自殺預防</t>
  </si>
  <si>
    <t>熟人強暴系列</t>
  </si>
  <si>
    <t>暴力的真相1</t>
  </si>
  <si>
    <t>暴力的真相2</t>
  </si>
  <si>
    <t>暴力的真相3</t>
  </si>
  <si>
    <t>關愛青少年系列~社會定位篇1：兩性暴力</t>
  </si>
  <si>
    <t>關愛青少年系列~社會定位篇2：暴力犯罪</t>
  </si>
  <si>
    <t>關愛青少年系列~社會定位篇4：中輟生問題</t>
  </si>
  <si>
    <t>關愛青少年系列~自我價值篇1：父母離異</t>
  </si>
  <si>
    <t>關愛青少年系列~自我價值篇2：家暴陰影</t>
  </si>
  <si>
    <t>59片</t>
  </si>
  <si>
    <t>390片</t>
  </si>
  <si>
    <t>509片</t>
  </si>
  <si>
    <t>96年圖書館視聽組教學媒體資料採購</t>
  </si>
  <si>
    <t>教學影片</t>
  </si>
  <si>
    <t>439片</t>
  </si>
  <si>
    <t xml:space="preserve"> 1,485,080元</t>
  </si>
  <si>
    <t>97年圖書館視聽組教學媒體資料採購</t>
  </si>
  <si>
    <t>400片</t>
  </si>
  <si>
    <t>1500000元</t>
  </si>
  <si>
    <t>98年圖書館視聽組教學媒體資料採購</t>
  </si>
  <si>
    <t>452片</t>
  </si>
  <si>
    <t>1,304,672元</t>
  </si>
  <si>
    <t>99年圖書館視聽組教學媒體資料採購</t>
  </si>
  <si>
    <t>238  片</t>
  </si>
  <si>
    <t>909,449  元</t>
  </si>
  <si>
    <t>100年圖書館視聽組教學媒體資料採購</t>
  </si>
  <si>
    <t>193片</t>
  </si>
  <si>
    <t>780,340元</t>
  </si>
  <si>
    <r>
      <t>101</t>
    </r>
    <r>
      <rPr>
        <sz val="12"/>
        <color rgb="FF000000"/>
        <rFont val="標楷體"/>
        <family val="4"/>
        <charset val="136"/>
      </rPr>
      <t>年圖書館視聽資訊組教學媒體資料採購</t>
    </r>
  </si>
  <si>
    <t>片名</t>
  </si>
  <si>
    <t>金額</t>
  </si>
  <si>
    <t>社會工作系</t>
  </si>
  <si>
    <r>
      <t>預防青少年暴力事件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霸凌行為：迷思與真相的調查</t>
    </r>
  </si>
  <si>
    <r>
      <t>預防青少年暴力事件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青少年</t>
    </r>
    <r>
      <rPr>
        <sz val="12"/>
        <color rgb="FF000000"/>
        <rFont val="Times New Roman"/>
        <family val="1"/>
      </rPr>
      <t>“</t>
    </r>
    <r>
      <rPr>
        <sz val="12"/>
        <color rgb="FF000000"/>
        <rFont val="標楷體"/>
        <family val="4"/>
        <charset val="136"/>
      </rPr>
      <t>約會暴力</t>
    </r>
    <r>
      <rPr>
        <sz val="12"/>
        <color rgb="FF000000"/>
        <rFont val="Times New Roman"/>
        <family val="1"/>
      </rPr>
      <t>”</t>
    </r>
    <r>
      <rPr>
        <sz val="12"/>
        <color rgb="FF000000"/>
        <rFont val="標楷體"/>
        <family val="4"/>
        <charset val="136"/>
      </rPr>
      <t>之處理</t>
    </r>
  </si>
  <si>
    <r>
      <t>預防青少年暴力事件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欺凌弱小：你不必再忍受了</t>
    </r>
  </si>
  <si>
    <r>
      <t>預防青少年暴力事件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預防校園暴力：危險邊緣</t>
    </r>
  </si>
  <si>
    <r>
      <t>預防青少年暴力事件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〝霸凌〞女孩：女孩也會欺負人</t>
    </r>
  </si>
  <si>
    <r>
      <t>預防青少年暴力事件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阻止霸凌，挺身而出</t>
    </r>
  </si>
  <si>
    <r>
      <t>預防兒童受虐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祕密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兒童性侵害</t>
    </r>
  </si>
  <si>
    <r>
      <t>預防兒童受虐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兒童性侵害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受害者與加害者</t>
    </r>
  </si>
  <si>
    <r>
      <t>預防兒童受虐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駭人沉默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亂倫</t>
    </r>
  </si>
  <si>
    <r>
      <t>受虐兒童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看到它！阻止它</t>
    </r>
    <r>
      <rPr>
        <sz val="12"/>
        <color rgb="FF000000"/>
        <rFont val="Times New Roman"/>
        <family val="1"/>
      </rPr>
      <t>!</t>
    </r>
  </si>
  <si>
    <t>生物機電工程系</t>
  </si>
  <si>
    <t>人類的恐懼與情慾：面對情慾</t>
  </si>
  <si>
    <t>人類的恐懼與情慾：面對恐懼</t>
  </si>
  <si>
    <r>
      <t>工程大突破：</t>
    </r>
    <r>
      <rPr>
        <sz val="12"/>
        <color rgb="FF000000"/>
        <rFont val="Times New Roman"/>
        <family val="1"/>
      </rPr>
      <t>NASA</t>
    </r>
    <r>
      <rPr>
        <sz val="12"/>
        <color rgb="FF000000"/>
        <rFont val="標楷體"/>
        <family val="4"/>
        <charset val="136"/>
      </rPr>
      <t>星座計畫</t>
    </r>
  </si>
  <si>
    <t>工程大突破：南非金礦</t>
  </si>
  <si>
    <t>工程大突破：新加坡空中花園</t>
  </si>
  <si>
    <t>環境工程與科學系</t>
  </si>
  <si>
    <r>
      <t>個人的保護裝備（</t>
    </r>
    <r>
      <rPr>
        <sz val="12"/>
        <color rgb="FF000000"/>
        <rFont val="Times New Roman"/>
        <family val="1"/>
      </rPr>
      <t>Personal Protective Equipment</t>
    </r>
    <r>
      <rPr>
        <sz val="12"/>
        <color rgb="FF000000"/>
        <rFont val="標楷體"/>
        <family val="4"/>
        <charset val="136"/>
      </rPr>
      <t>）</t>
    </r>
  </si>
  <si>
    <r>
      <t>微粒子污染控制（</t>
    </r>
    <r>
      <rPr>
        <sz val="12"/>
        <color rgb="FF000000"/>
        <rFont val="Times New Roman"/>
        <family val="1"/>
      </rPr>
      <t>Air Pollution Control: Particles</t>
    </r>
    <r>
      <rPr>
        <sz val="12"/>
        <color rgb="FF000000"/>
        <rFont val="標楷體"/>
        <family val="4"/>
        <charset val="136"/>
      </rPr>
      <t>）</t>
    </r>
  </si>
  <si>
    <t>車輛工程系</t>
  </si>
  <si>
    <t>新時代武器：智慧軍武</t>
  </si>
  <si>
    <t>新時代武器：匿蹤科技</t>
  </si>
  <si>
    <t>新時代武器：無所遁逃</t>
  </si>
  <si>
    <t>新時代武器：恐懼嚇阻</t>
  </si>
  <si>
    <t>客家文化產業研究所</t>
  </si>
  <si>
    <r>
      <t>日治時期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台灣建築</t>
    </r>
    <r>
      <rPr>
        <sz val="12"/>
        <color rgb="FF000000"/>
        <rFont val="Times New Roman"/>
        <family val="1"/>
      </rPr>
      <t xml:space="preserve"> 1895~1945</t>
    </r>
  </si>
  <si>
    <t>應用外語系</t>
  </si>
  <si>
    <r>
      <t>美味代價</t>
    </r>
    <r>
      <rPr>
        <sz val="12"/>
        <color rgb="FF000000"/>
        <rFont val="Times New Roman"/>
        <family val="1"/>
      </rPr>
      <t>( Food Inc.)</t>
    </r>
  </si>
  <si>
    <t>小星星的心願</t>
  </si>
  <si>
    <r>
      <t>山豬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飛鼠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撒可努</t>
    </r>
  </si>
  <si>
    <t>幼兒保育系</t>
  </si>
  <si>
    <t>蒙特婁的莫札特</t>
  </si>
  <si>
    <t>修女愛唱歌</t>
  </si>
  <si>
    <t>億萬唱詩班</t>
  </si>
  <si>
    <t>美聲奇蹟</t>
  </si>
  <si>
    <t>寂寞鋼琴師</t>
  </si>
  <si>
    <t>心靈獨奏</t>
  </si>
  <si>
    <t>獸醫學系</t>
  </si>
  <si>
    <t>戰勝癌症：殲滅殺手</t>
  </si>
  <si>
    <t>聰明動物</t>
  </si>
  <si>
    <t>象人的詛咒</t>
  </si>
  <si>
    <t>動物疫苗科技研究所</t>
  </si>
  <si>
    <t>瘧疾攻防戰</t>
  </si>
  <si>
    <r>
      <t>糖尿病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尋找治癒的曙光</t>
    </r>
  </si>
  <si>
    <r>
      <t>基因突變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生命科學</t>
    </r>
  </si>
  <si>
    <t>森林系</t>
  </si>
  <si>
    <t>姊妹</t>
  </si>
  <si>
    <t>非洲野貓</t>
  </si>
  <si>
    <t>窮得只剩下錢</t>
  </si>
  <si>
    <t>舞孃俱樂部</t>
  </si>
  <si>
    <t>植物醫學系</t>
  </si>
  <si>
    <r>
      <t>蟲害管理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（</t>
    </r>
    <r>
      <rPr>
        <sz val="12"/>
        <color rgb="FF000000"/>
        <rFont val="Times New Roman"/>
        <family val="1"/>
      </rPr>
      <t>Integrated Pest Management-1</t>
    </r>
    <r>
      <rPr>
        <sz val="12"/>
        <color rgb="FF000000"/>
        <rFont val="標楷體"/>
        <family val="4"/>
        <charset val="136"/>
      </rPr>
      <t>）</t>
    </r>
  </si>
  <si>
    <r>
      <t>蟲害管理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（</t>
    </r>
    <r>
      <rPr>
        <sz val="12"/>
        <color rgb="FF000000"/>
        <rFont val="Times New Roman"/>
        <family val="1"/>
      </rPr>
      <t>Integrated Pest Management-2</t>
    </r>
    <r>
      <rPr>
        <sz val="12"/>
        <color rgb="FF000000"/>
        <rFont val="標楷體"/>
        <family val="4"/>
        <charset val="136"/>
      </rPr>
      <t>）</t>
    </r>
  </si>
  <si>
    <t>景觀暨遊憩管理研究所</t>
  </si>
  <si>
    <t>未來生態城市</t>
  </si>
  <si>
    <t>財務金融研究所</t>
  </si>
  <si>
    <r>
      <t>小熊維尼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電影版</t>
    </r>
    <r>
      <rPr>
        <sz val="12"/>
        <color rgb="FF000000"/>
        <rFont val="Times New Roman"/>
        <family val="1"/>
      </rPr>
      <t>)</t>
    </r>
  </si>
  <si>
    <t>小熊維尼與跳跳虎：世界真奇妙</t>
  </si>
  <si>
    <t>小熊維尼與跳跳虎：運動好好玩</t>
  </si>
  <si>
    <t>米奇妙妙屋：米妮的蝴蝶結專賣店</t>
  </si>
  <si>
    <t>米奇妙妙屋：跑車拉力賽</t>
  </si>
  <si>
    <t>資訊管理系</t>
  </si>
  <si>
    <t>美麗的真相︰自然防癌</t>
  </si>
  <si>
    <t>健康逆轉勝</t>
  </si>
  <si>
    <t>賈伯斯之蘋果傳奇</t>
  </si>
  <si>
    <t>美國紐約期貨交易所</t>
  </si>
  <si>
    <t>圖書館統籌</t>
  </si>
  <si>
    <t>102年圖書館視聽資訊組教學媒體資料採購</t>
  </si>
  <si>
    <t>生物資源研究所</t>
  </si>
  <si>
    <t>全球再生能源新趨勢</t>
  </si>
  <si>
    <t>食品科學系</t>
  </si>
  <si>
    <t>不可思議的人體秘密(5)病毒奇想</t>
  </si>
  <si>
    <t>舌尖上的中國（v.1~v.4）</t>
  </si>
  <si>
    <t>水產養殖系</t>
  </si>
  <si>
    <t>海洋王國</t>
  </si>
  <si>
    <t>不可思議的人體秘密
(1)透視人體－人體機器內幕
(2)寶寶科學
(3)子宮內日記 : 同卵雙胞胎的誕生
(4)再生能力之夢</t>
  </si>
  <si>
    <t>材料工程研究所</t>
  </si>
  <si>
    <t>中國紫砂陶（v.1~v.7）</t>
  </si>
  <si>
    <t>水土保持系</t>
  </si>
  <si>
    <t>極端環境(I)：氣候</t>
  </si>
  <si>
    <t>創意與發明：交通運輸</t>
  </si>
  <si>
    <t>藝術空間的建築</t>
  </si>
  <si>
    <t>科技管理研究所</t>
  </si>
  <si>
    <t>大國崛起</t>
  </si>
  <si>
    <t>設計與思考（v.1）</t>
  </si>
  <si>
    <t>農企業管理系</t>
  </si>
  <si>
    <t>女孩壞壞</t>
  </si>
  <si>
    <t>教會</t>
  </si>
  <si>
    <t>工業管理系</t>
  </si>
  <si>
    <t>及時生產革新JIT</t>
  </si>
  <si>
    <t>設計與思考（v.2）</t>
  </si>
  <si>
    <t>企業管理系</t>
  </si>
  <si>
    <t>世界平衡
(1)人口矛盾
(2)騰飛的中國</t>
  </si>
  <si>
    <t>時尚設計與管理系</t>
  </si>
  <si>
    <t>也是藝術－新藝術（v.1~v.5）</t>
  </si>
  <si>
    <t>餐旅管理系</t>
  </si>
  <si>
    <t>聚焦台灣：台北花博</t>
  </si>
  <si>
    <t>科技新亞洲：未來通訊</t>
  </si>
  <si>
    <t>飲食亞洲：台灣</t>
  </si>
  <si>
    <t>建築奇觀：上海世界博覽會</t>
  </si>
  <si>
    <t>大公司小老闆（附考題及重點整理）</t>
  </si>
  <si>
    <t>技職教育研究所</t>
  </si>
  <si>
    <t>學院或學店</t>
  </si>
  <si>
    <t>孩子不壞</t>
  </si>
  <si>
    <t>國家的遠見</t>
  </si>
  <si>
    <t>土地與人的命運交響曲：影展紀錄片大賞
(1)一棚冇唱完的大戲—黃秀滿
(2)迎生—產婆劉阿自的故事
(3)阿力伯的菸田
(4)隆華小偶仔</t>
  </si>
  <si>
    <t>客家電視電影院【女人系列】
(1)女仨的婚事
(2)女人家
(3)桂花釀</t>
  </si>
  <si>
    <t>客家電視電影院【家庭系列】
(1)交錯
(2)免費搭乘
(3)春天愛唱歌</t>
  </si>
  <si>
    <t>新生命的誕生</t>
  </si>
  <si>
    <t>陰影效應</t>
  </si>
  <si>
    <t>快樂之道：改善生活的常識指南</t>
  </si>
  <si>
    <t>用腳飛翔的女孩：蓮娜瑪莉亞寫真</t>
  </si>
  <si>
    <t>愛滋小鬥士：伊娃的故事</t>
  </si>
  <si>
    <t>創造生命的奇蹟</t>
  </si>
  <si>
    <t>秘密</t>
  </si>
  <si>
    <t>快樂工作哲學</t>
  </si>
  <si>
    <t>舌尖上的中國（v.5~v.7）</t>
  </si>
  <si>
    <t>YES！台灣夜市</t>
  </si>
  <si>
    <t>福爾摩沙的指環</t>
  </si>
  <si>
    <t>休閒運動健康系</t>
  </si>
  <si>
    <t>台灣的海岸系列</t>
  </si>
  <si>
    <t>台灣的濕地系列</t>
  </si>
  <si>
    <t>超急快遞</t>
  </si>
  <si>
    <t>攔截記憶碼</t>
  </si>
  <si>
    <t>勇敢傳說</t>
  </si>
  <si>
    <t>飢餓遊戲</t>
  </si>
  <si>
    <t>通識教育中心</t>
  </si>
  <si>
    <t>天地律法與人間司法</t>
  </si>
  <si>
    <t>人性在法律中的修練</t>
  </si>
  <si>
    <t>法律與生活－如魚與水的關係</t>
  </si>
  <si>
    <t>東京創意建築</t>
  </si>
  <si>
    <t>熱帶農業暨國際合作系</t>
  </si>
  <si>
    <t>行銷概念與世界領導品牌案例研究
(1)什麼是”行銷” : 拉斯維加斯
(2)行銷策略：人道安家國際組織
(3)掃瞄市場環境 : 自由創新公司
(4)道德與社會責任：星巴克咖啡
(5)消費行為：杜威韋柏衝浪板
(6)組織購買的程序: 天然產品公司
(7)全球行銷 : 泰勒梅愛迪達
(8)市場調查 : 資訊資源公司
(9)區隔與目標市場 : 特製巧克力公司</t>
  </si>
  <si>
    <t>諾貝爾獎：世界最偉大的成就
(1)超越原子；量子力學
(2)輻射與福禍；透視光能
(3)宇宙大爆炸；超導物理
(4)無線電訊；特殊貢獻
(5)脈衝與神經；破解基因
(6)消滅病毒；血液與疾病
(7)認識諾貝爾</t>
  </si>
  <si>
    <t>麥胖報告</t>
  </si>
  <si>
    <t>人體內的住客</t>
  </si>
  <si>
    <r>
      <t>103</t>
    </r>
    <r>
      <rPr>
        <sz val="12"/>
        <color rgb="FF000000"/>
        <rFont val="標楷體"/>
        <family val="4"/>
        <charset val="136"/>
      </rPr>
      <t>年圖書館視聽資訊組教學媒體資料採購</t>
    </r>
  </si>
  <si>
    <r>
      <rPr>
        <sz val="12"/>
        <color rgb="FF000000"/>
        <rFont val="標楷體"/>
        <family val="4"/>
        <charset val="136"/>
      </rPr>
      <t>系所</t>
    </r>
  </si>
  <si>
    <r>
      <rPr>
        <sz val="12"/>
        <color rgb="FF000000"/>
        <rFont val="標楷體"/>
        <family val="4"/>
        <charset val="136"/>
      </rPr>
      <t>片名</t>
    </r>
  </si>
  <si>
    <r>
      <rPr>
        <sz val="12"/>
        <color rgb="FF000000"/>
        <rFont val="標楷體"/>
        <family val="4"/>
        <charset val="136"/>
      </rPr>
      <t>片數</t>
    </r>
  </si>
  <si>
    <r>
      <rPr>
        <sz val="12"/>
        <color rgb="FF000000"/>
        <rFont val="標楷體"/>
        <family val="4"/>
        <charset val="136"/>
      </rPr>
      <t>金額</t>
    </r>
  </si>
  <si>
    <r>
      <rPr>
        <sz val="12"/>
        <color rgb="FF000000"/>
        <rFont val="標楷體"/>
        <family val="4"/>
        <charset val="136"/>
      </rPr>
      <t>生物資源研究所</t>
    </r>
  </si>
  <si>
    <r>
      <rPr>
        <sz val="12"/>
        <color rgb="FF000000"/>
        <rFont val="標楷體"/>
        <family val="4"/>
        <charset val="136"/>
      </rPr>
      <t>看不見的危機：生活用品真相</t>
    </r>
  </si>
  <si>
    <r>
      <rPr>
        <b/>
        <sz val="12"/>
        <color rgb="FF333399"/>
        <rFont val="標楷體"/>
        <family val="4"/>
        <charset val="136"/>
      </rPr>
      <t>小計</t>
    </r>
  </si>
  <si>
    <r>
      <rPr>
        <sz val="12"/>
        <color rgb="FF000000"/>
        <rFont val="標楷體"/>
        <family val="4"/>
        <charset val="136"/>
      </rPr>
      <t>食品科學系</t>
    </r>
  </si>
  <si>
    <r>
      <rPr>
        <sz val="12"/>
        <color rgb="FF000000"/>
        <rFont val="標楷體"/>
        <family val="4"/>
        <charset val="136"/>
      </rPr>
      <t>世界飲料大觀（</t>
    </r>
    <r>
      <rPr>
        <sz val="12"/>
        <color rgb="FF000000"/>
        <rFont val="Times New Roman"/>
        <family val="1"/>
      </rPr>
      <t>v.5~v.6</t>
    </r>
    <r>
      <rPr>
        <sz val="12"/>
        <color rgb="FF000000"/>
        <rFont val="標楷體"/>
        <family val="4"/>
        <charset val="136"/>
      </rPr>
      <t>）</t>
    </r>
  </si>
  <si>
    <r>
      <rPr>
        <sz val="12"/>
        <color rgb="FF000000"/>
        <rFont val="標楷體"/>
        <family val="4"/>
        <charset val="136"/>
      </rPr>
      <t>微生物世界的七大驚奇</t>
    </r>
  </si>
  <si>
    <r>
      <rPr>
        <sz val="12"/>
        <color rgb="FF000000"/>
        <rFont val="標楷體"/>
        <family val="4"/>
        <charset val="136"/>
      </rPr>
      <t>未來食材的趨勢</t>
    </r>
  </si>
  <si>
    <r>
      <rPr>
        <sz val="12"/>
        <color rgb="FF000000"/>
        <rFont val="標楷體"/>
        <family val="4"/>
        <charset val="136"/>
      </rPr>
      <t>水產養殖系</t>
    </r>
  </si>
  <si>
    <r>
      <rPr>
        <sz val="12"/>
        <color rgb="FF000000"/>
        <rFont val="標楷體"/>
        <family val="4"/>
        <charset val="136"/>
      </rPr>
      <t>動物求生之道</t>
    </r>
  </si>
  <si>
    <r>
      <rPr>
        <sz val="12"/>
        <color rgb="FF000000"/>
        <rFont val="標楷體"/>
        <family val="4"/>
        <charset val="136"/>
      </rPr>
      <t>人體器官大解析</t>
    </r>
    <r>
      <rPr>
        <sz val="12"/>
        <color rgb="FF000000"/>
        <rFont val="Times New Roman"/>
        <family val="1"/>
      </rPr>
      <t xml:space="preserve"> II (</t>
    </r>
    <r>
      <rPr>
        <sz val="12"/>
        <color rgb="FF000000"/>
        <rFont val="標楷體"/>
        <family val="4"/>
        <charset val="136"/>
      </rPr>
      <t>六</t>
    </r>
    <r>
      <rPr>
        <sz val="12"/>
        <color rgb="FF000000"/>
        <rFont val="Times New Roman"/>
        <family val="1"/>
      </rPr>
      <t xml:space="preserve">) </t>
    </r>
    <r>
      <rPr>
        <sz val="12"/>
        <color rgb="FF000000"/>
        <rFont val="標楷體"/>
        <family val="4"/>
        <charset val="136"/>
      </rPr>
      <t>免疫系統</t>
    </r>
  </si>
  <si>
    <r>
      <rPr>
        <sz val="12"/>
        <color rgb="FF000000"/>
        <rFont val="標楷體"/>
        <family val="4"/>
        <charset val="136"/>
      </rPr>
      <t>植物醫學系</t>
    </r>
  </si>
  <si>
    <r>
      <rPr>
        <sz val="12"/>
        <color rgb="FF000000"/>
        <rFont val="標楷體"/>
        <family val="4"/>
        <charset val="136"/>
      </rPr>
      <t>台灣昆蟲‧精彩一百（</t>
    </r>
    <r>
      <rPr>
        <sz val="12"/>
        <color rgb="FF000000"/>
        <rFont val="Times New Roman"/>
        <family val="1"/>
      </rPr>
      <t>v.1~v.4</t>
    </r>
    <r>
      <rPr>
        <sz val="12"/>
        <color rgb="FF000000"/>
        <rFont val="標楷體"/>
        <family val="4"/>
        <charset val="136"/>
      </rPr>
      <t>）</t>
    </r>
  </si>
  <si>
    <r>
      <rPr>
        <sz val="12"/>
        <color rgb="FF000000"/>
        <rFont val="標楷體"/>
        <family val="4"/>
        <charset val="136"/>
      </rPr>
      <t>生物機電工程系</t>
    </r>
  </si>
  <si>
    <r>
      <rPr>
        <sz val="12"/>
        <color rgb="FF000000"/>
        <rFont val="標楷體"/>
        <family val="4"/>
        <charset val="136"/>
      </rPr>
      <t>智慧型農業科技</t>
    </r>
  </si>
  <si>
    <r>
      <rPr>
        <sz val="12"/>
        <color rgb="FF000000"/>
        <rFont val="標楷體"/>
        <family val="4"/>
        <charset val="136"/>
      </rPr>
      <t>轉換人體能量的研發</t>
    </r>
  </si>
  <si>
    <r>
      <rPr>
        <sz val="12"/>
        <color rgb="FF000000"/>
        <rFont val="標楷體"/>
        <family val="4"/>
        <charset val="136"/>
      </rPr>
      <t>打造更高的風力發電機</t>
    </r>
  </si>
  <si>
    <r>
      <rPr>
        <sz val="12"/>
        <color rgb="FF000000"/>
        <rFont val="標楷體"/>
        <family val="4"/>
        <charset val="136"/>
      </rPr>
      <t>太陽能科技</t>
    </r>
  </si>
  <si>
    <r>
      <rPr>
        <sz val="12"/>
        <color rgb="FF000000"/>
        <rFont val="標楷體"/>
        <family val="4"/>
        <charset val="136"/>
      </rPr>
      <t>爭奪海底資源的探索</t>
    </r>
  </si>
  <si>
    <r>
      <rPr>
        <sz val="12"/>
        <color rgb="FF000000"/>
        <rFont val="標楷體"/>
        <family val="4"/>
        <charset val="136"/>
      </rPr>
      <t>車輛工程系</t>
    </r>
  </si>
  <si>
    <r>
      <rPr>
        <sz val="12"/>
        <color rgb="FF000000"/>
        <rFont val="標楷體"/>
        <family val="4"/>
        <charset val="136"/>
      </rPr>
      <t>超級跑車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(1)</t>
    </r>
    <r>
      <rPr>
        <sz val="12"/>
        <color rgb="FF000000"/>
        <rFont val="標楷體"/>
        <family val="4"/>
        <charset val="136"/>
      </rPr>
      <t>藍寶堅尼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(2)</t>
    </r>
    <r>
      <rPr>
        <sz val="12"/>
        <color rgb="FF000000"/>
        <rFont val="標楷體"/>
        <family val="4"/>
        <charset val="136"/>
      </rPr>
      <t>哈雷機車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(3)</t>
    </r>
    <r>
      <rPr>
        <sz val="12"/>
        <color rgb="FF000000"/>
        <rFont val="標楷體"/>
        <family val="4"/>
        <charset val="136"/>
      </rPr>
      <t>米其林輪胎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(4)</t>
    </r>
    <r>
      <rPr>
        <sz val="12"/>
        <color rgb="FF000000"/>
        <rFont val="標楷體"/>
        <family val="4"/>
        <charset val="136"/>
      </rPr>
      <t>奧迪</t>
    </r>
  </si>
  <si>
    <r>
      <rPr>
        <sz val="12"/>
        <color rgb="FF000000"/>
        <rFont val="標楷體"/>
        <family val="4"/>
        <charset val="136"/>
      </rPr>
      <t>景觀暨遊憩管理研究所</t>
    </r>
  </si>
  <si>
    <r>
      <rPr>
        <sz val="12"/>
        <color rgb="FF000000"/>
        <rFont val="標楷體"/>
        <family val="4"/>
        <charset val="136"/>
      </rPr>
      <t>帶您走進世博：為世博而設計（</t>
    </r>
    <r>
      <rPr>
        <sz val="12"/>
        <color rgb="FF000000"/>
        <rFont val="Times New Roman"/>
        <family val="1"/>
      </rPr>
      <t>v.1~v.5</t>
    </r>
    <r>
      <rPr>
        <sz val="12"/>
        <color rgb="FF000000"/>
        <rFont val="標楷體"/>
        <family val="4"/>
        <charset val="136"/>
      </rPr>
      <t>）</t>
    </r>
  </si>
  <si>
    <r>
      <rPr>
        <sz val="12"/>
        <color rgb="FF000000"/>
        <rFont val="標楷體"/>
        <family val="4"/>
        <charset val="136"/>
      </rPr>
      <t>農企業管理系</t>
    </r>
  </si>
  <si>
    <r>
      <rPr>
        <sz val="12"/>
        <color rgb="FF000000"/>
        <rFont val="標楷體"/>
        <family val="4"/>
        <charset val="136"/>
      </rPr>
      <t>探討未來能源的新趨勢</t>
    </r>
  </si>
  <si>
    <r>
      <rPr>
        <sz val="12"/>
        <color rgb="FF000000"/>
        <rFont val="標楷體"/>
        <family val="4"/>
        <charset val="136"/>
      </rPr>
      <t>永續城市</t>
    </r>
  </si>
  <si>
    <r>
      <rPr>
        <sz val="12"/>
        <color rgb="FF000000"/>
        <rFont val="標楷體"/>
        <family val="4"/>
        <charset val="136"/>
      </rPr>
      <t>全球溫室效應的研究</t>
    </r>
  </si>
  <si>
    <r>
      <rPr>
        <sz val="12"/>
        <color rgb="FF000000"/>
        <rFont val="標楷體"/>
        <family val="4"/>
        <charset val="136"/>
      </rPr>
      <t>趣談熱狗文化</t>
    </r>
  </si>
  <si>
    <r>
      <t>1</t>
    </r>
    <r>
      <rPr>
        <sz val="12"/>
        <color rgb="FF000000"/>
        <rFont val="標楷體"/>
        <family val="4"/>
        <charset val="136"/>
      </rPr>
      <t>度之差</t>
    </r>
  </si>
  <si>
    <r>
      <rPr>
        <sz val="12"/>
        <color rgb="FF000000"/>
        <rFont val="標楷體"/>
        <family val="4"/>
        <charset val="136"/>
      </rPr>
      <t>資訊管理系</t>
    </r>
  </si>
  <si>
    <r>
      <rPr>
        <sz val="12"/>
        <color rgb="FF000000"/>
        <rFont val="標楷體"/>
        <family val="4"/>
        <charset val="136"/>
      </rPr>
      <t>攔截密碼戰</t>
    </r>
  </si>
  <si>
    <r>
      <rPr>
        <sz val="12"/>
        <color rgb="FF000000"/>
        <rFont val="標楷體"/>
        <family val="4"/>
        <charset val="136"/>
      </rPr>
      <t>工業管理系</t>
    </r>
  </si>
  <si>
    <r>
      <t>QC</t>
    </r>
    <r>
      <rPr>
        <sz val="12"/>
        <color rgb="FF000000"/>
        <rFont val="標楷體"/>
        <family val="4"/>
        <charset val="136"/>
      </rPr>
      <t>七大手法</t>
    </r>
  </si>
  <si>
    <r>
      <rPr>
        <sz val="12"/>
        <color rgb="FF000000"/>
        <rFont val="標楷體"/>
        <family val="4"/>
        <charset val="136"/>
      </rPr>
      <t>企業管理系</t>
    </r>
  </si>
  <si>
    <r>
      <rPr>
        <sz val="12"/>
        <color rgb="FF000000"/>
        <rFont val="標楷體"/>
        <family val="4"/>
        <charset val="136"/>
      </rPr>
      <t>帥奇錶簡史</t>
    </r>
  </si>
  <si>
    <r>
      <rPr>
        <sz val="12"/>
        <color rgb="FF000000"/>
        <rFont val="標楷體"/>
        <family val="4"/>
        <charset val="136"/>
      </rPr>
      <t>可口可樂的投資失策</t>
    </r>
  </si>
  <si>
    <r>
      <rPr>
        <sz val="12"/>
        <color rgb="FF000000"/>
        <rFont val="標楷體"/>
        <family val="4"/>
        <charset val="136"/>
      </rPr>
      <t>超級品牌的秘密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一</t>
    </r>
    <r>
      <rPr>
        <sz val="12"/>
        <color rgb="FF000000"/>
        <rFont val="Times New Roman"/>
        <family val="1"/>
      </rPr>
      <t xml:space="preserve">) </t>
    </r>
    <r>
      <rPr>
        <sz val="12"/>
        <color rgb="FF000000"/>
        <rFont val="標楷體"/>
        <family val="4"/>
        <charset val="136"/>
      </rPr>
      <t>科技品牌</t>
    </r>
  </si>
  <si>
    <r>
      <rPr>
        <sz val="12"/>
        <color rgb="FF000000"/>
        <rFont val="標楷體"/>
        <family val="4"/>
        <charset val="136"/>
      </rPr>
      <t>時尚設計與管理系</t>
    </r>
  </si>
  <si>
    <t>STORE WARS : FAST FASHION</t>
  </si>
  <si>
    <r>
      <rPr>
        <sz val="12"/>
        <color rgb="FF000000"/>
        <rFont val="標楷體"/>
        <family val="4"/>
        <charset val="136"/>
      </rPr>
      <t>流行觀察專家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一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彪馬運動商品</t>
    </r>
  </si>
  <si>
    <r>
      <rPr>
        <sz val="12"/>
        <color rgb="FF000000"/>
        <rFont val="標楷體"/>
        <family val="4"/>
        <charset val="136"/>
      </rPr>
      <t>流行觀察專家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二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李維牛仔褲</t>
    </r>
  </si>
  <si>
    <r>
      <rPr>
        <sz val="12"/>
        <color rgb="FF000000"/>
        <rFont val="標楷體"/>
        <family val="4"/>
        <charset val="136"/>
      </rPr>
      <t>餐旅管理系</t>
    </r>
  </si>
  <si>
    <t>沒問題三班（VOD版）</t>
  </si>
  <si>
    <r>
      <rPr>
        <sz val="12"/>
        <color rgb="FF000000"/>
        <rFont val="標楷體"/>
        <family val="4"/>
        <charset val="136"/>
      </rPr>
      <t>米其林廚神：美味的傳承</t>
    </r>
  </si>
  <si>
    <r>
      <rPr>
        <sz val="12"/>
        <color rgb="FF000000"/>
        <rFont val="標楷體"/>
        <family val="4"/>
        <charset val="136"/>
      </rPr>
      <t>技職教育研究所</t>
    </r>
  </si>
  <si>
    <r>
      <rPr>
        <sz val="12"/>
        <color rgb="FF000000"/>
        <rFont val="標楷體"/>
        <family val="4"/>
        <charset val="136"/>
      </rPr>
      <t>領導訓練系列</t>
    </r>
    <r>
      <rPr>
        <sz val="12"/>
        <color rgb="FF000000"/>
        <rFont val="Times New Roman"/>
        <family val="1"/>
      </rPr>
      <t>(1)</t>
    </r>
    <r>
      <rPr>
        <sz val="12"/>
        <color rgb="FF000000"/>
        <rFont val="標楷體"/>
        <family val="4"/>
        <charset val="136"/>
      </rPr>
      <t>如何成為領導者（</t>
    </r>
    <r>
      <rPr>
        <sz val="12"/>
        <color rgb="FF000000"/>
        <rFont val="Times New Roman"/>
        <family val="1"/>
      </rPr>
      <t>VOD</t>
    </r>
    <r>
      <rPr>
        <sz val="12"/>
        <color rgb="FF000000"/>
        <rFont val="標楷體"/>
        <family val="4"/>
        <charset val="136"/>
      </rPr>
      <t>版）</t>
    </r>
  </si>
  <si>
    <r>
      <rPr>
        <sz val="12"/>
        <color rgb="FF000000"/>
        <rFont val="標楷體"/>
        <family val="4"/>
        <charset val="136"/>
      </rPr>
      <t>領導訓練系列</t>
    </r>
    <r>
      <rPr>
        <sz val="12"/>
        <color rgb="FF000000"/>
        <rFont val="Times New Roman"/>
        <family val="1"/>
      </rPr>
      <t>(2)</t>
    </r>
    <r>
      <rPr>
        <sz val="12"/>
        <color rgb="FF000000"/>
        <rFont val="標楷體"/>
        <family val="4"/>
        <charset val="136"/>
      </rPr>
      <t>如何激勵士氣（</t>
    </r>
    <r>
      <rPr>
        <sz val="12"/>
        <color rgb="FF000000"/>
        <rFont val="Times New Roman"/>
        <family val="1"/>
      </rPr>
      <t>VOD</t>
    </r>
    <r>
      <rPr>
        <sz val="12"/>
        <color rgb="FF000000"/>
        <rFont val="標楷體"/>
        <family val="4"/>
        <charset val="136"/>
      </rPr>
      <t>版）</t>
    </r>
  </si>
  <si>
    <r>
      <rPr>
        <sz val="12"/>
        <color rgb="FF000000"/>
        <rFont val="標楷體"/>
        <family val="4"/>
        <charset val="136"/>
      </rPr>
      <t>客家文化產業研究所</t>
    </r>
  </si>
  <si>
    <r>
      <rPr>
        <sz val="12"/>
        <color rgb="FF000000"/>
        <rFont val="標楷體"/>
        <family val="4"/>
        <charset val="136"/>
      </rPr>
      <t>桔醬的滋味</t>
    </r>
  </si>
  <si>
    <r>
      <rPr>
        <sz val="12"/>
        <color rgb="FF000000"/>
        <rFont val="標楷體"/>
        <family val="4"/>
        <charset val="136"/>
      </rPr>
      <t>河川與聚落</t>
    </r>
  </si>
  <si>
    <r>
      <rPr>
        <sz val="12"/>
        <color rgb="FF000000"/>
        <rFont val="標楷體"/>
        <family val="4"/>
        <charset val="136"/>
      </rPr>
      <t>吉安移民村</t>
    </r>
  </si>
  <si>
    <r>
      <rPr>
        <sz val="12"/>
        <color rgb="FF000000"/>
        <rFont val="標楷體"/>
        <family val="4"/>
        <charset val="136"/>
      </rPr>
      <t>客鄉北埔古今遊</t>
    </r>
  </si>
  <si>
    <r>
      <rPr>
        <sz val="12"/>
        <color rgb="FF000000"/>
        <rFont val="標楷體"/>
        <family val="4"/>
        <charset val="136"/>
      </rPr>
      <t>車正在追</t>
    </r>
  </si>
  <si>
    <r>
      <rPr>
        <sz val="12"/>
        <color rgb="FF000000"/>
        <rFont val="標楷體"/>
        <family val="4"/>
        <charset val="136"/>
      </rPr>
      <t>社會工作系</t>
    </r>
  </si>
  <si>
    <t>Understanding and Preventing Suicide</t>
  </si>
  <si>
    <t>Teens Dealing with Death</t>
  </si>
  <si>
    <r>
      <rPr>
        <sz val="12"/>
        <color rgb="FF000000"/>
        <rFont val="標楷體"/>
        <family val="4"/>
        <charset val="136"/>
      </rPr>
      <t>梅西的世界</t>
    </r>
  </si>
  <si>
    <r>
      <rPr>
        <sz val="12"/>
        <color rgb="FF000000"/>
        <rFont val="標楷體"/>
        <family val="4"/>
        <charset val="136"/>
      </rPr>
      <t>應用外語系</t>
    </r>
  </si>
  <si>
    <r>
      <rPr>
        <sz val="12"/>
        <color rgb="FF000000"/>
        <rFont val="標楷體"/>
        <family val="4"/>
        <charset val="136"/>
      </rPr>
      <t>浪漫主義的文學與歷史變革</t>
    </r>
  </si>
  <si>
    <r>
      <rPr>
        <sz val="12"/>
        <color rgb="FF000000"/>
        <rFont val="標楷體"/>
        <family val="4"/>
        <charset val="136"/>
      </rPr>
      <t>休閒運動健康系</t>
    </r>
  </si>
  <si>
    <r>
      <rPr>
        <sz val="12"/>
        <color rgb="FF000000"/>
        <rFont val="標楷體"/>
        <family val="4"/>
        <charset val="136"/>
      </rPr>
      <t>人體戰場：運動禁藥</t>
    </r>
  </si>
  <si>
    <r>
      <rPr>
        <sz val="12"/>
        <color rgb="FF000000"/>
        <rFont val="標楷體"/>
        <family val="4"/>
        <charset val="136"/>
      </rPr>
      <t>體育鍛煉的真相</t>
    </r>
  </si>
  <si>
    <r>
      <rPr>
        <sz val="12"/>
        <color rgb="FF000000"/>
        <rFont val="標楷體"/>
        <family val="4"/>
        <charset val="136"/>
      </rPr>
      <t>幼兒保育系</t>
    </r>
  </si>
  <si>
    <r>
      <rPr>
        <sz val="12"/>
        <color rgb="FF000000"/>
        <rFont val="標楷體"/>
        <family val="4"/>
        <charset val="136"/>
      </rPr>
      <t>善耕台灣</t>
    </r>
  </si>
  <si>
    <r>
      <rPr>
        <sz val="12"/>
        <color rgb="FF000000"/>
        <rFont val="標楷體"/>
        <family val="4"/>
        <charset val="136"/>
      </rPr>
      <t>師資培育中心</t>
    </r>
  </si>
  <si>
    <r>
      <rPr>
        <sz val="12"/>
        <color rgb="FF000000"/>
        <rFont val="標楷體"/>
        <family val="4"/>
        <charset val="136"/>
      </rPr>
      <t>實習大叔</t>
    </r>
  </si>
  <si>
    <r>
      <rPr>
        <sz val="12"/>
        <color rgb="FF000000"/>
        <rFont val="標楷體"/>
        <family val="4"/>
        <charset val="136"/>
      </rPr>
      <t>我的這一班</t>
    </r>
    <r>
      <rPr>
        <sz val="12"/>
        <color rgb="FF000000"/>
        <rFont val="Times New Roman"/>
        <family val="1"/>
      </rPr>
      <t>2013</t>
    </r>
    <r>
      <rPr>
        <sz val="12"/>
        <color rgb="FF000000"/>
        <rFont val="標楷體"/>
        <family val="4"/>
        <charset val="136"/>
      </rPr>
      <t>年：對不起我不愛你</t>
    </r>
  </si>
  <si>
    <r>
      <rPr>
        <sz val="12"/>
        <color rgb="FF000000"/>
        <rFont val="標楷體"/>
        <family val="4"/>
        <charset val="136"/>
      </rPr>
      <t>我的這一班</t>
    </r>
    <r>
      <rPr>
        <sz val="12"/>
        <color rgb="FF000000"/>
        <rFont val="Times New Roman"/>
        <family val="1"/>
      </rPr>
      <t>2013</t>
    </r>
    <r>
      <rPr>
        <sz val="12"/>
        <color rgb="FF000000"/>
        <rFont val="標楷體"/>
        <family val="4"/>
        <charset val="136"/>
      </rPr>
      <t>年：不能說的秘密</t>
    </r>
  </si>
  <si>
    <r>
      <rPr>
        <sz val="12"/>
        <color rgb="FF000000"/>
        <rFont val="標楷體"/>
        <family val="4"/>
        <charset val="136"/>
      </rPr>
      <t>我的這一班</t>
    </r>
    <r>
      <rPr>
        <sz val="12"/>
        <color rgb="FF000000"/>
        <rFont val="Times New Roman"/>
        <family val="1"/>
      </rPr>
      <t>2013</t>
    </r>
    <r>
      <rPr>
        <sz val="12"/>
        <color rgb="FF000000"/>
        <rFont val="標楷體"/>
        <family val="4"/>
        <charset val="136"/>
      </rPr>
      <t>年：愛情保衛戰</t>
    </r>
  </si>
  <si>
    <r>
      <rPr>
        <sz val="12"/>
        <color rgb="FF000000"/>
        <rFont val="標楷體"/>
        <family val="4"/>
        <charset val="136"/>
      </rPr>
      <t>我的這一班</t>
    </r>
    <r>
      <rPr>
        <sz val="12"/>
        <color rgb="FF000000"/>
        <rFont val="Times New Roman"/>
        <family val="1"/>
      </rPr>
      <t>2013</t>
    </r>
    <r>
      <rPr>
        <sz val="12"/>
        <color rgb="FF000000"/>
        <rFont val="標楷體"/>
        <family val="4"/>
        <charset val="136"/>
      </rPr>
      <t>年：媽媽罷工了</t>
    </r>
  </si>
  <si>
    <r>
      <rPr>
        <sz val="12"/>
        <color rgb="FF000000"/>
        <rFont val="標楷體"/>
        <family val="4"/>
        <charset val="136"/>
      </rPr>
      <t>我的這一班</t>
    </r>
    <r>
      <rPr>
        <sz val="12"/>
        <color rgb="FF000000"/>
        <rFont val="Times New Roman"/>
        <family val="1"/>
      </rPr>
      <t>2013</t>
    </r>
    <r>
      <rPr>
        <sz val="12"/>
        <color rgb="FF000000"/>
        <rFont val="標楷體"/>
        <family val="4"/>
        <charset val="136"/>
      </rPr>
      <t>年：迷失</t>
    </r>
  </si>
  <si>
    <r>
      <rPr>
        <sz val="12"/>
        <color rgb="FF000000"/>
        <rFont val="標楷體"/>
        <family val="4"/>
        <charset val="136"/>
      </rPr>
      <t>我的這一班</t>
    </r>
    <r>
      <rPr>
        <sz val="12"/>
        <color rgb="FF000000"/>
        <rFont val="Times New Roman"/>
        <family val="1"/>
      </rPr>
      <t>2013</t>
    </r>
    <r>
      <rPr>
        <sz val="12"/>
        <color rgb="FF000000"/>
        <rFont val="標楷體"/>
        <family val="4"/>
        <charset val="136"/>
      </rPr>
      <t>年：運動家精神</t>
    </r>
  </si>
  <si>
    <r>
      <rPr>
        <sz val="12"/>
        <color rgb="FF000000"/>
        <rFont val="標楷體"/>
        <family val="4"/>
        <charset val="136"/>
      </rPr>
      <t>我的這一班</t>
    </r>
    <r>
      <rPr>
        <sz val="12"/>
        <color rgb="FF000000"/>
        <rFont val="Times New Roman"/>
        <family val="1"/>
      </rPr>
      <t>2013</t>
    </r>
    <r>
      <rPr>
        <sz val="12"/>
        <color rgb="FF000000"/>
        <rFont val="標楷體"/>
        <family val="4"/>
        <charset val="136"/>
      </rPr>
      <t>年：幻滅</t>
    </r>
  </si>
  <si>
    <r>
      <rPr>
        <sz val="12"/>
        <color rgb="FF000000"/>
        <rFont val="標楷體"/>
        <family val="4"/>
        <charset val="136"/>
      </rPr>
      <t>我的這一班</t>
    </r>
    <r>
      <rPr>
        <sz val="12"/>
        <color rgb="FF000000"/>
        <rFont val="Times New Roman"/>
        <family val="1"/>
      </rPr>
      <t>2013</t>
    </r>
    <r>
      <rPr>
        <sz val="12"/>
        <color rgb="FF000000"/>
        <rFont val="標楷體"/>
        <family val="4"/>
        <charset val="136"/>
      </rPr>
      <t>年：愛心風波</t>
    </r>
  </si>
  <si>
    <r>
      <rPr>
        <sz val="12"/>
        <color rgb="FF000000"/>
        <rFont val="標楷體"/>
        <family val="4"/>
        <charset val="136"/>
      </rPr>
      <t>我的這一班</t>
    </r>
    <r>
      <rPr>
        <sz val="12"/>
        <color rgb="FF000000"/>
        <rFont val="Times New Roman"/>
        <family val="1"/>
      </rPr>
      <t>2013</t>
    </r>
    <r>
      <rPr>
        <sz val="12"/>
        <color rgb="FF000000"/>
        <rFont val="標楷體"/>
        <family val="4"/>
        <charset val="136"/>
      </rPr>
      <t>年：不再轉學</t>
    </r>
  </si>
  <si>
    <r>
      <rPr>
        <sz val="12"/>
        <color rgb="FF000000"/>
        <rFont val="標楷體"/>
        <family val="4"/>
        <charset val="136"/>
      </rPr>
      <t>我的這一班</t>
    </r>
    <r>
      <rPr>
        <sz val="12"/>
        <color rgb="FF000000"/>
        <rFont val="Times New Roman"/>
        <family val="1"/>
      </rPr>
      <t>2013</t>
    </r>
    <r>
      <rPr>
        <sz val="12"/>
        <color rgb="FF000000"/>
        <rFont val="標楷體"/>
        <family val="4"/>
        <charset val="136"/>
      </rPr>
      <t>年：兩個女生</t>
    </r>
  </si>
  <si>
    <r>
      <rPr>
        <sz val="12"/>
        <color rgb="FF000000"/>
        <rFont val="標楷體"/>
        <family val="4"/>
        <charset val="136"/>
      </rPr>
      <t>我的這一班</t>
    </r>
    <r>
      <rPr>
        <sz val="12"/>
        <color rgb="FF000000"/>
        <rFont val="Times New Roman"/>
        <family val="1"/>
      </rPr>
      <t>2013</t>
    </r>
    <r>
      <rPr>
        <sz val="12"/>
        <color rgb="FF000000"/>
        <rFont val="標楷體"/>
        <family val="4"/>
        <charset val="136"/>
      </rPr>
      <t>年：儲蓄達人</t>
    </r>
  </si>
  <si>
    <r>
      <rPr>
        <sz val="12"/>
        <color rgb="FF000000"/>
        <rFont val="標楷體"/>
        <family val="4"/>
        <charset val="136"/>
      </rPr>
      <t>我的這一班</t>
    </r>
    <r>
      <rPr>
        <sz val="12"/>
        <color rgb="FF000000"/>
        <rFont val="Times New Roman"/>
        <family val="1"/>
      </rPr>
      <t>2013</t>
    </r>
    <r>
      <rPr>
        <sz val="12"/>
        <color rgb="FF000000"/>
        <rFont val="標楷體"/>
        <family val="4"/>
        <charset val="136"/>
      </rPr>
      <t>年：夢想家</t>
    </r>
  </si>
  <si>
    <r>
      <rPr>
        <sz val="12"/>
        <color rgb="FF000000"/>
        <rFont val="標楷體"/>
        <family val="4"/>
        <charset val="136"/>
      </rPr>
      <t>我的這一班</t>
    </r>
    <r>
      <rPr>
        <sz val="12"/>
        <color rgb="FF000000"/>
        <rFont val="Times New Roman"/>
        <family val="1"/>
      </rPr>
      <t>2013</t>
    </r>
    <r>
      <rPr>
        <sz val="12"/>
        <color rgb="FF000000"/>
        <rFont val="標楷體"/>
        <family val="4"/>
        <charset val="136"/>
      </rPr>
      <t>年：兩個媽媽</t>
    </r>
  </si>
  <si>
    <r>
      <rPr>
        <sz val="12"/>
        <color rgb="FF000000"/>
        <rFont val="標楷體"/>
        <family val="4"/>
        <charset val="136"/>
      </rPr>
      <t>通識教育中心</t>
    </r>
  </si>
  <si>
    <r>
      <rPr>
        <sz val="12"/>
        <color rgb="FF000000"/>
        <rFont val="標楷體"/>
        <family val="4"/>
        <charset val="136"/>
      </rPr>
      <t>童女之舞</t>
    </r>
  </si>
  <si>
    <r>
      <rPr>
        <sz val="12"/>
        <color rgb="FF000000"/>
        <rFont val="標楷體"/>
        <family val="4"/>
        <charset val="136"/>
      </rPr>
      <t>台灣荷蘭鄭家軍</t>
    </r>
  </si>
  <si>
    <r>
      <rPr>
        <sz val="12"/>
        <color rgb="FF000000"/>
        <rFont val="標楷體"/>
        <family val="4"/>
        <charset val="136"/>
      </rPr>
      <t>永遠的部落</t>
    </r>
    <r>
      <rPr>
        <sz val="12"/>
        <color rgb="FF000000"/>
        <rFont val="Times New Roman"/>
        <family val="1"/>
      </rPr>
      <t>. 1.</t>
    </r>
    <r>
      <rPr>
        <sz val="12"/>
        <color rgb="FF000000"/>
        <rFont val="標楷體"/>
        <family val="4"/>
        <charset val="136"/>
      </rPr>
      <t>不要讓我在祖先的土地上跌倒</t>
    </r>
  </si>
  <si>
    <r>
      <rPr>
        <sz val="12"/>
        <color rgb="FF000000"/>
        <rFont val="標楷體"/>
        <family val="4"/>
        <charset val="136"/>
      </rPr>
      <t>永遠的部落</t>
    </r>
    <r>
      <rPr>
        <sz val="12"/>
        <color rgb="FF000000"/>
        <rFont val="Times New Roman"/>
        <family val="1"/>
      </rPr>
      <t>. 2.</t>
    </r>
    <r>
      <rPr>
        <sz val="12"/>
        <color rgb="FF000000"/>
        <rFont val="標楷體"/>
        <family val="4"/>
        <charset val="136"/>
      </rPr>
      <t>庫巴的呼喚</t>
    </r>
  </si>
  <si>
    <r>
      <rPr>
        <sz val="12"/>
        <color rgb="FF000000"/>
        <rFont val="標楷體"/>
        <family val="4"/>
        <charset val="136"/>
      </rPr>
      <t>永遠的部落</t>
    </r>
    <r>
      <rPr>
        <sz val="12"/>
        <color rgb="FF000000"/>
        <rFont val="Times New Roman"/>
        <family val="1"/>
      </rPr>
      <t>. 3.</t>
    </r>
    <r>
      <rPr>
        <sz val="12"/>
        <color rgb="FF000000"/>
        <rFont val="標楷體"/>
        <family val="4"/>
        <charset val="136"/>
      </rPr>
      <t>最後的獵人</t>
    </r>
  </si>
  <si>
    <r>
      <rPr>
        <sz val="12"/>
        <color rgb="FF000000"/>
        <rFont val="標楷體"/>
        <family val="4"/>
        <charset val="136"/>
      </rPr>
      <t>永遠的部落</t>
    </r>
    <r>
      <rPr>
        <sz val="12"/>
        <color rgb="FF000000"/>
        <rFont val="Times New Roman"/>
        <family val="1"/>
      </rPr>
      <t>. 4.</t>
    </r>
    <r>
      <rPr>
        <sz val="12"/>
        <color rgb="FF000000"/>
        <rFont val="標楷體"/>
        <family val="4"/>
        <charset val="136"/>
      </rPr>
      <t>雲豹的故鄉</t>
    </r>
  </si>
  <si>
    <r>
      <rPr>
        <sz val="12"/>
        <color rgb="FF000000"/>
        <rFont val="標楷體"/>
        <family val="4"/>
        <charset val="136"/>
      </rPr>
      <t>永遠的部落</t>
    </r>
    <r>
      <rPr>
        <sz val="12"/>
        <color rgb="FF000000"/>
        <rFont val="Times New Roman"/>
        <family val="1"/>
      </rPr>
      <t>. 5.</t>
    </r>
    <r>
      <rPr>
        <sz val="12"/>
        <color rgb="FF000000"/>
        <rFont val="標楷體"/>
        <family val="4"/>
        <charset val="136"/>
      </rPr>
      <t>波峰與波谷之間</t>
    </r>
  </si>
  <si>
    <r>
      <rPr>
        <sz val="12"/>
        <color rgb="FF000000"/>
        <rFont val="標楷體"/>
        <family val="4"/>
        <charset val="136"/>
      </rPr>
      <t>永遠的部落</t>
    </r>
    <r>
      <rPr>
        <sz val="12"/>
        <color rgb="FF000000"/>
        <rFont val="Times New Roman"/>
        <family val="1"/>
      </rPr>
      <t>. 6.</t>
    </r>
    <r>
      <rPr>
        <sz val="12"/>
        <color rgb="FF000000"/>
        <rFont val="標楷體"/>
        <family val="4"/>
        <charset val="136"/>
      </rPr>
      <t>讓我的孩子更賽夏</t>
    </r>
  </si>
  <si>
    <r>
      <rPr>
        <sz val="12"/>
        <color rgb="FF000000"/>
        <rFont val="標楷體"/>
        <family val="4"/>
        <charset val="136"/>
      </rPr>
      <t>永遠的部落</t>
    </r>
    <r>
      <rPr>
        <sz val="12"/>
        <color rgb="FF000000"/>
        <rFont val="Times New Roman"/>
        <family val="1"/>
      </rPr>
      <t>. 7.</t>
    </r>
    <r>
      <rPr>
        <sz val="12"/>
        <color rgb="FF000000"/>
        <rFont val="標楷體"/>
        <family val="4"/>
        <charset val="136"/>
      </rPr>
      <t>重塑祖先的榮耀</t>
    </r>
  </si>
  <si>
    <r>
      <rPr>
        <sz val="12"/>
        <color rgb="FF000000"/>
        <rFont val="標楷體"/>
        <family val="4"/>
        <charset val="136"/>
      </rPr>
      <t>永遠的部落</t>
    </r>
    <r>
      <rPr>
        <sz val="12"/>
        <color rgb="FF000000"/>
        <rFont val="Times New Roman"/>
        <family val="1"/>
      </rPr>
      <t>. 8.</t>
    </r>
    <r>
      <rPr>
        <sz val="12"/>
        <color rgb="FF000000"/>
        <rFont val="標楷體"/>
        <family val="4"/>
        <charset val="136"/>
      </rPr>
      <t>找回發音的喉嚨</t>
    </r>
  </si>
  <si>
    <r>
      <rPr>
        <sz val="12"/>
        <color rgb="FF000000"/>
        <rFont val="標楷體"/>
        <family val="4"/>
        <charset val="136"/>
      </rPr>
      <t>永遠的部落</t>
    </r>
    <r>
      <rPr>
        <sz val="12"/>
        <color rgb="FF000000"/>
        <rFont val="Times New Roman"/>
        <family val="1"/>
      </rPr>
      <t>. 9.</t>
    </r>
    <r>
      <rPr>
        <sz val="12"/>
        <color rgb="FF000000"/>
        <rFont val="標楷體"/>
        <family val="4"/>
        <charset val="136"/>
      </rPr>
      <t>讓我的同胞健康</t>
    </r>
  </si>
  <si>
    <r>
      <rPr>
        <sz val="12"/>
        <color rgb="FF000000"/>
        <rFont val="標楷體"/>
        <family val="4"/>
        <charset val="136"/>
      </rPr>
      <t>永遠的部落</t>
    </r>
    <r>
      <rPr>
        <sz val="12"/>
        <color rgb="FF000000"/>
        <rFont val="Times New Roman"/>
        <family val="1"/>
      </rPr>
      <t>. 11.</t>
    </r>
    <r>
      <rPr>
        <sz val="12"/>
        <color rgb="FF000000"/>
        <rFont val="標楷體"/>
        <family val="4"/>
        <charset val="136"/>
      </rPr>
      <t>祖先的花環</t>
    </r>
  </si>
  <si>
    <r>
      <rPr>
        <sz val="12"/>
        <color rgb="FF000000"/>
        <rFont val="標楷體"/>
        <family val="4"/>
        <charset val="136"/>
      </rPr>
      <t>永遠的部落</t>
    </r>
    <r>
      <rPr>
        <sz val="12"/>
        <color rgb="FF000000"/>
        <rFont val="Times New Roman"/>
        <family val="1"/>
      </rPr>
      <t>. 21.</t>
    </r>
    <r>
      <rPr>
        <sz val="12"/>
        <color rgb="FF000000"/>
        <rFont val="標楷體"/>
        <family val="4"/>
        <charset val="136"/>
      </rPr>
      <t>留住這片山</t>
    </r>
  </si>
  <si>
    <r>
      <rPr>
        <sz val="12"/>
        <color rgb="FF000000"/>
        <rFont val="標楷體"/>
        <family val="4"/>
        <charset val="136"/>
      </rPr>
      <t>永遠的部落</t>
    </r>
    <r>
      <rPr>
        <sz val="12"/>
        <color rgb="FF000000"/>
        <rFont val="Times New Roman"/>
        <family val="1"/>
      </rPr>
      <t>. 22.Lifok</t>
    </r>
    <r>
      <rPr>
        <sz val="12"/>
        <color rgb="FF000000"/>
        <rFont val="標楷體"/>
        <family val="4"/>
        <charset val="136"/>
      </rPr>
      <t>的故事</t>
    </r>
  </si>
  <si>
    <r>
      <rPr>
        <sz val="12"/>
        <color rgb="FF000000"/>
        <rFont val="標楷體"/>
        <family val="4"/>
        <charset val="136"/>
      </rPr>
      <t>永遠的部落</t>
    </r>
    <r>
      <rPr>
        <sz val="12"/>
        <color rgb="FF000000"/>
        <rFont val="Times New Roman"/>
        <family val="1"/>
      </rPr>
      <t>. 23.</t>
    </r>
    <r>
      <rPr>
        <sz val="12"/>
        <color rgb="FF000000"/>
        <rFont val="標楷體"/>
        <family val="4"/>
        <charset val="136"/>
      </rPr>
      <t>守望大霸尖山</t>
    </r>
  </si>
  <si>
    <r>
      <rPr>
        <sz val="12"/>
        <color rgb="FF000000"/>
        <rFont val="標楷體"/>
        <family val="4"/>
        <charset val="136"/>
      </rPr>
      <t>永遠的部落</t>
    </r>
    <r>
      <rPr>
        <sz val="12"/>
        <color rgb="FF000000"/>
        <rFont val="Times New Roman"/>
        <family val="1"/>
      </rPr>
      <t>. 24.</t>
    </r>
    <r>
      <rPr>
        <sz val="12"/>
        <color rgb="FF000000"/>
        <rFont val="標楷體"/>
        <family val="4"/>
        <charset val="136"/>
      </rPr>
      <t>卡瓦拉與杜古</t>
    </r>
  </si>
  <si>
    <r>
      <rPr>
        <sz val="12"/>
        <color rgb="FF000000"/>
        <rFont val="標楷體"/>
        <family val="4"/>
        <charset val="136"/>
      </rPr>
      <t>永遠的部落</t>
    </r>
    <r>
      <rPr>
        <sz val="12"/>
        <color rgb="FF000000"/>
        <rFont val="Times New Roman"/>
        <family val="1"/>
      </rPr>
      <t>. 25.</t>
    </r>
    <r>
      <rPr>
        <sz val="12"/>
        <color rgb="FF000000"/>
        <rFont val="標楷體"/>
        <family val="4"/>
        <charset val="136"/>
      </rPr>
      <t>山美村的人，山美村的故事</t>
    </r>
  </si>
  <si>
    <r>
      <rPr>
        <sz val="12"/>
        <color rgb="FF000000"/>
        <rFont val="標楷體"/>
        <family val="4"/>
        <charset val="136"/>
      </rPr>
      <t>永遠的部落</t>
    </r>
    <r>
      <rPr>
        <sz val="12"/>
        <color rgb="FF000000"/>
        <rFont val="Times New Roman"/>
        <family val="1"/>
      </rPr>
      <t>. 26.</t>
    </r>
    <r>
      <rPr>
        <sz val="12"/>
        <color rgb="FF000000"/>
        <rFont val="標楷體"/>
        <family val="4"/>
        <charset val="136"/>
      </rPr>
      <t>祖母的叮嚀</t>
    </r>
  </si>
  <si>
    <r>
      <rPr>
        <sz val="12"/>
        <color rgb="FF000000"/>
        <rFont val="標楷體"/>
        <family val="4"/>
        <charset val="136"/>
      </rPr>
      <t>熱帶農業暨國際合作系</t>
    </r>
  </si>
  <si>
    <r>
      <rPr>
        <sz val="10"/>
        <color rgb="FF000000"/>
        <rFont val="標楷體"/>
        <family val="4"/>
        <charset val="136"/>
      </rPr>
      <t>行銷概念與世界領導品牌案例研究</t>
    </r>
    <r>
      <rPr>
        <sz val="10"/>
        <color rgb="FF000000"/>
        <rFont val="Times New Roman"/>
        <family val="1"/>
      </rPr>
      <t xml:space="preserve">. </t>
    </r>
    <r>
      <rPr>
        <sz val="10"/>
        <color rgb="FF000000"/>
        <rFont val="標楷體"/>
        <family val="4"/>
        <charset val="136"/>
      </rPr>
      <t>　　　　　　　　　</t>
    </r>
    <r>
      <rPr>
        <sz val="10"/>
        <color rgb="FF000000"/>
        <rFont val="Times New Roman"/>
        <family val="1"/>
      </rPr>
      <t>10,</t>
    </r>
    <r>
      <rPr>
        <sz val="10"/>
        <color rgb="FF000000"/>
        <rFont val="標楷體"/>
        <family val="4"/>
        <charset val="136"/>
      </rPr>
      <t>開發新產品與服務：體育場競賽公司</t>
    </r>
  </si>
  <si>
    <r>
      <rPr>
        <sz val="10"/>
        <color rgb="FF000000"/>
        <rFont val="標楷體"/>
        <family val="4"/>
        <charset val="136"/>
      </rPr>
      <t>行銷概念與世界領導品牌案例研究</t>
    </r>
    <r>
      <rPr>
        <sz val="10"/>
        <color rgb="FF000000"/>
        <rFont val="Times New Roman"/>
        <family val="1"/>
      </rPr>
      <t xml:space="preserve">. </t>
    </r>
    <r>
      <rPr>
        <sz val="10"/>
        <color rgb="FF000000"/>
        <rFont val="標楷體"/>
        <family val="4"/>
        <charset val="136"/>
      </rPr>
      <t>　　　　　　　　</t>
    </r>
    <r>
      <rPr>
        <sz val="10"/>
        <color rgb="FF000000"/>
        <rFont val="Times New Roman"/>
        <family val="1"/>
      </rPr>
      <t>11,</t>
    </r>
    <r>
      <rPr>
        <sz val="10"/>
        <color rgb="FF000000"/>
        <rFont val="標楷體"/>
        <family val="4"/>
        <charset val="136"/>
      </rPr>
      <t>產品與服務管理：水銀公司</t>
    </r>
  </si>
  <si>
    <r>
      <rPr>
        <sz val="10"/>
        <color rgb="FF000000"/>
        <rFont val="標楷體"/>
        <family val="4"/>
        <charset val="136"/>
      </rPr>
      <t>行銷概念與世界領導品牌案例研究</t>
    </r>
    <r>
      <rPr>
        <sz val="10"/>
        <color rgb="FF000000"/>
        <rFont val="Times New Roman"/>
        <family val="1"/>
      </rPr>
      <t xml:space="preserve">. </t>
    </r>
    <r>
      <rPr>
        <sz val="10"/>
        <color rgb="FF000000"/>
        <rFont val="標楷體"/>
        <family val="4"/>
        <charset val="136"/>
      </rPr>
      <t>　　　　　　　　　　　　</t>
    </r>
    <r>
      <rPr>
        <sz val="10"/>
        <color rgb="FF000000"/>
        <rFont val="Times New Roman"/>
        <family val="1"/>
      </rPr>
      <t>12,</t>
    </r>
    <r>
      <rPr>
        <sz val="10"/>
        <color rgb="FF000000"/>
        <rFont val="標楷體"/>
        <family val="4"/>
        <charset val="136"/>
      </rPr>
      <t>產品與服務訂價：史都華酒莊</t>
    </r>
  </si>
  <si>
    <r>
      <rPr>
        <sz val="10"/>
        <color rgb="FF000000"/>
        <rFont val="標楷體"/>
        <family val="4"/>
        <charset val="136"/>
      </rPr>
      <t>行銷概念與世界領導品牌案例研究</t>
    </r>
    <r>
      <rPr>
        <sz val="10"/>
        <color rgb="FF000000"/>
        <rFont val="Times New Roman"/>
        <family val="1"/>
      </rPr>
      <t xml:space="preserve">. </t>
    </r>
    <r>
      <rPr>
        <sz val="10"/>
        <color rgb="FF000000"/>
        <rFont val="標楷體"/>
        <family val="4"/>
        <charset val="136"/>
      </rPr>
      <t>　　　　　　　　　</t>
    </r>
    <r>
      <rPr>
        <sz val="10"/>
        <color rgb="FF000000"/>
        <rFont val="Times New Roman"/>
        <family val="1"/>
      </rPr>
      <t>13,</t>
    </r>
    <r>
      <rPr>
        <sz val="10"/>
        <color rgb="FF000000"/>
        <rFont val="標楷體"/>
        <family val="4"/>
        <charset val="136"/>
      </rPr>
      <t>行銷通路和供應鏈：太平洋海岸公司</t>
    </r>
  </si>
  <si>
    <r>
      <rPr>
        <sz val="10"/>
        <color rgb="FF000000"/>
        <rFont val="標楷體"/>
        <family val="4"/>
        <charset val="136"/>
      </rPr>
      <t>行銷概念與世界領導品牌案例研究</t>
    </r>
    <r>
      <rPr>
        <sz val="10"/>
        <color rgb="FF000000"/>
        <rFont val="Times New Roman"/>
        <family val="1"/>
      </rPr>
      <t xml:space="preserve">. </t>
    </r>
    <r>
      <rPr>
        <sz val="10"/>
        <color rgb="FF000000"/>
        <rFont val="標楷體"/>
        <family val="4"/>
        <charset val="136"/>
      </rPr>
      <t>　　　　　　　　　　</t>
    </r>
    <r>
      <rPr>
        <sz val="10"/>
        <color rgb="FF000000"/>
        <rFont val="Times New Roman"/>
        <family val="1"/>
      </rPr>
      <t>14,</t>
    </r>
    <r>
      <rPr>
        <sz val="10"/>
        <color rgb="FF000000"/>
        <rFont val="標楷體"/>
        <family val="4"/>
        <charset val="136"/>
      </rPr>
      <t>零售和批發：主婦商場</t>
    </r>
  </si>
  <si>
    <r>
      <rPr>
        <sz val="10"/>
        <color rgb="FF000000"/>
        <rFont val="標楷體"/>
        <family val="4"/>
        <charset val="136"/>
      </rPr>
      <t>行銷概念與世界領導品牌案例研究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標楷體"/>
        <family val="4"/>
        <charset val="136"/>
      </rPr>
      <t>　　　　　　　　　　　　　　　　　　　　　　　　　　　　</t>
    </r>
    <r>
      <rPr>
        <sz val="10"/>
        <color rgb="FF000000"/>
        <rFont val="Times New Roman"/>
        <family val="1"/>
      </rPr>
      <t xml:space="preserve"> 15,</t>
    </r>
    <r>
      <rPr>
        <sz val="10"/>
        <color rgb="FF000000"/>
        <rFont val="標楷體"/>
        <family val="4"/>
        <charset val="136"/>
      </rPr>
      <t>整合行銷傳播：特殊行銷服務公司</t>
    </r>
  </si>
  <si>
    <r>
      <rPr>
        <sz val="10"/>
        <color rgb="FF000000"/>
        <rFont val="標楷體"/>
        <family val="4"/>
        <charset val="136"/>
      </rPr>
      <t>行銷概念與世界領導品牌案例研究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標楷體"/>
        <family val="4"/>
        <charset val="136"/>
      </rPr>
      <t>　　　　　　　　　　　　　　　　　　　　　　　　　　　　　　　　　　　　　　　　　　　　</t>
    </r>
    <r>
      <rPr>
        <sz val="10"/>
        <color rgb="FF000000"/>
        <rFont val="Times New Roman"/>
        <family val="1"/>
      </rPr>
      <t xml:space="preserve"> 16,</t>
    </r>
    <r>
      <rPr>
        <sz val="10"/>
        <color rgb="FF000000"/>
        <rFont val="標楷體"/>
        <family val="4"/>
        <charset val="136"/>
      </rPr>
      <t>廣告、促銷和公關：長灘冰狗隊</t>
    </r>
  </si>
  <si>
    <r>
      <rPr>
        <sz val="10"/>
        <color rgb="FF000000"/>
        <rFont val="標楷體"/>
        <family val="4"/>
        <charset val="136"/>
      </rPr>
      <t>行銷概念與世界領導品牌案例研究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標楷體"/>
        <family val="4"/>
        <charset val="136"/>
      </rPr>
      <t>　　　　　　　　　　　　　　　　　　　　　　　　　　　　　　　　　　　　</t>
    </r>
    <r>
      <rPr>
        <sz val="10"/>
        <color rgb="FF000000"/>
        <rFont val="Times New Roman"/>
        <family val="1"/>
      </rPr>
      <t>17,</t>
    </r>
    <r>
      <rPr>
        <sz val="10"/>
        <color rgb="FF000000"/>
        <rFont val="標楷體"/>
        <family val="4"/>
        <charset val="136"/>
      </rPr>
      <t>人員銷售和銷售管理：泰林集團</t>
    </r>
  </si>
  <si>
    <r>
      <rPr>
        <sz val="12"/>
        <color rgb="FF000000"/>
        <rFont val="標楷體"/>
        <family val="4"/>
        <charset val="136"/>
      </rPr>
      <t>食品科學國際碩士學位學程</t>
    </r>
  </si>
  <si>
    <r>
      <rPr>
        <sz val="12"/>
        <color rgb="FF000000"/>
        <rFont val="標楷體"/>
        <family val="4"/>
        <charset val="136"/>
      </rPr>
      <t>世界飲料大觀（</t>
    </r>
    <r>
      <rPr>
        <sz val="12"/>
        <color rgb="FF000000"/>
        <rFont val="Times New Roman"/>
        <family val="1"/>
      </rPr>
      <t>v.1~v.4</t>
    </r>
    <r>
      <rPr>
        <sz val="12"/>
        <color rgb="FF000000"/>
        <rFont val="標楷體"/>
        <family val="4"/>
        <charset val="136"/>
      </rPr>
      <t>）</t>
    </r>
  </si>
  <si>
    <r>
      <rPr>
        <sz val="12"/>
        <color rgb="FF000000"/>
        <rFont val="標楷體"/>
        <family val="4"/>
        <charset val="136"/>
      </rPr>
      <t>華語文中心</t>
    </r>
  </si>
  <si>
    <r>
      <rPr>
        <sz val="12"/>
        <color rgb="FF000000"/>
        <rFont val="標楷體"/>
        <family val="4"/>
        <charset val="136"/>
      </rPr>
      <t>貝多芬計劃：</t>
    </r>
    <r>
      <rPr>
        <sz val="12"/>
        <color rgb="FF000000"/>
        <rFont val="Times New Roman"/>
        <family val="1"/>
      </rPr>
      <t>21</t>
    </r>
    <r>
      <rPr>
        <sz val="12"/>
        <color rgb="FF000000"/>
        <rFont val="標楷體"/>
        <family val="4"/>
        <charset val="136"/>
      </rPr>
      <t>世紀創新版</t>
    </r>
  </si>
  <si>
    <r>
      <rPr>
        <sz val="12"/>
        <color rgb="FF000000"/>
        <rFont val="標楷體"/>
        <family val="4"/>
        <charset val="136"/>
      </rPr>
      <t>巴哈：郭德堡變奏曲</t>
    </r>
    <r>
      <rPr>
        <sz val="12"/>
        <color rgb="FF000000"/>
        <rFont val="Times New Roman"/>
        <family val="1"/>
      </rPr>
      <t xml:space="preserve"> 2008</t>
    </r>
    <r>
      <rPr>
        <sz val="12"/>
        <color rgb="FF000000"/>
        <rFont val="標楷體"/>
        <family val="4"/>
        <charset val="136"/>
      </rPr>
      <t>年萊比錫巴哈音樂節</t>
    </r>
  </si>
  <si>
    <r>
      <rPr>
        <sz val="12"/>
        <color rgb="FF000000"/>
        <rFont val="標楷體"/>
        <family val="4"/>
        <charset val="136"/>
      </rPr>
      <t>貝多芬：鋼琴協奏曲全集</t>
    </r>
    <r>
      <rPr>
        <sz val="12"/>
        <color rgb="FF000000"/>
        <rFont val="Times New Roman"/>
        <family val="1"/>
      </rPr>
      <t>—</t>
    </r>
    <r>
      <rPr>
        <sz val="12"/>
        <color rgb="FF000000"/>
        <rFont val="標楷體"/>
        <family val="4"/>
        <charset val="136"/>
      </rPr>
      <t>普萊亞演奏</t>
    </r>
  </si>
  <si>
    <r>
      <rPr>
        <sz val="12"/>
        <color rgb="FF000000"/>
        <rFont val="標楷體"/>
        <family val="4"/>
        <charset val="136"/>
      </rPr>
      <t>圖書館統籌</t>
    </r>
  </si>
  <si>
    <r>
      <rPr>
        <b/>
        <sz val="14"/>
        <color rgb="FF000000"/>
        <rFont val="標楷體"/>
        <family val="4"/>
        <charset val="136"/>
      </rPr>
      <t>合計</t>
    </r>
  </si>
  <si>
    <r>
      <t>104</t>
    </r>
    <r>
      <rPr>
        <sz val="12"/>
        <color rgb="FF000000"/>
        <rFont val="標楷體"/>
        <family val="4"/>
        <charset val="136"/>
      </rPr>
      <t>年圖書館視聽資訊組教學媒體資料採購</t>
    </r>
  </si>
  <si>
    <t>全球綠色產業發展新思維（v.1~v.4）</t>
  </si>
  <si>
    <t>好好吃實驗室（v.1~v.13）</t>
  </si>
  <si>
    <t>記憶珊瑚</t>
  </si>
  <si>
    <t>台灣瑰寶：重回海洋（v.1~v.8）</t>
  </si>
  <si>
    <t>The Aphid: A virus vector</t>
  </si>
  <si>
    <t>Biology of Plant-Microbe Interactions Volume 7</t>
  </si>
  <si>
    <t>大數據時代來臨</t>
  </si>
  <si>
    <t>未來新型電動車</t>
  </si>
  <si>
    <t>自動駕駛車: 更加安全的道路交通</t>
  </si>
  <si>
    <t>東京的大眾運輸鐵路系統</t>
  </si>
  <si>
    <t>機器人的遠景</t>
  </si>
  <si>
    <t>生態理想新世界: 智慧型建築與永續生活（v.1~v.3）</t>
  </si>
  <si>
    <t>全球水資源: 乾渴的星球（v.1~v.6）</t>
  </si>
  <si>
    <t>揭露商業不說的秘密（v.1~v.6）</t>
  </si>
  <si>
    <t>預防醫學: 自我監測</t>
  </si>
  <si>
    <t>打敗駭客</t>
  </si>
  <si>
    <t>電商風雲（v.1~v.4）</t>
  </si>
  <si>
    <t>金融危機（v.1~v.5）</t>
  </si>
  <si>
    <t>感動服務：第一線服務人員教戰術（v.1~v.5）</t>
  </si>
  <si>
    <t>台灣黑狗兄</t>
  </si>
  <si>
    <t>穿在中途島（v.1~v.3）</t>
  </si>
  <si>
    <t>品牌說故事（v.1）</t>
  </si>
  <si>
    <t>紀錄觀點-我愛高跟鞋</t>
  </si>
  <si>
    <t>Guest Service Gold</t>
  </si>
  <si>
    <t>Lodging Security Officer Program</t>
  </si>
  <si>
    <t>台灣真善美:行銷有策-找出突圍的商機做出自己的景氣（v.1~v.6）</t>
  </si>
  <si>
    <t>特色校園我最讚-人文藝術（v.1~v.13）</t>
  </si>
  <si>
    <t>在生命轉捩點遇到靈性大師</t>
  </si>
  <si>
    <t>被遺忘的名字</t>
  </si>
  <si>
    <t>最後12天的生命之旅</t>
  </si>
  <si>
    <t>馬修的自閉世界</t>
  </si>
  <si>
    <t>GOOGLE任務: 世界之腦（v.1~v.2）</t>
  </si>
  <si>
    <t>超級跑車: Mini</t>
  </si>
  <si>
    <t>大遷徙（v.1~v.7）</t>
  </si>
  <si>
    <t>大貓世界（v.1~v.6）</t>
  </si>
  <si>
    <t>紅酒燉香雞(2)香檳雞</t>
  </si>
  <si>
    <t>明日邊界</t>
  </si>
  <si>
    <t>戀夏500日</t>
  </si>
  <si>
    <t>男女生了沒</t>
  </si>
  <si>
    <t>愛情三選一</t>
  </si>
  <si>
    <t>玫瑰的戰爭</t>
  </si>
  <si>
    <t>腳踏車大作戰</t>
  </si>
  <si>
    <t>妳的月亮好朋友</t>
  </si>
  <si>
    <t>當櫻花盛開</t>
  </si>
  <si>
    <t>糧食與經濟危機下的未來種子戰爭</t>
  </si>
  <si>
    <t>Flights and Fights - Inside the Low Cost Airlines (競爭激烈的廉價航空事業)</t>
  </si>
  <si>
    <t>全球商品的標準制度</t>
  </si>
  <si>
    <t>永續餐桌</t>
  </si>
  <si>
    <t>「我的餐盤」與健康: 最新的飲食準則</t>
  </si>
  <si>
    <t>IQChinese Pinyin</t>
  </si>
  <si>
    <t>IQChinese GO 100</t>
  </si>
  <si>
    <t>IQChinese GO 200</t>
  </si>
  <si>
    <t>IQChinese GO 300</t>
  </si>
  <si>
    <t>IQChinese GO 400</t>
  </si>
  <si>
    <t>IQChinese GO 500</t>
  </si>
  <si>
    <t>IQChinese GO 600</t>
  </si>
  <si>
    <t>IQChinese GO 700</t>
  </si>
  <si>
    <t>IQChinese GO 800</t>
  </si>
  <si>
    <t>生物科技系</t>
  </si>
  <si>
    <t>致命生化武器的研究</t>
  </si>
  <si>
    <t>分子治療: 追蹤新藥研發過程</t>
  </si>
  <si>
    <t>殺手病毒: 可能引起下一場瘟疫浩劫</t>
  </si>
  <si>
    <t>農園生產系</t>
  </si>
  <si>
    <t>得意洋洋DIY-實用技藝系列（v.1~v.25）</t>
  </si>
  <si>
    <t>我們的島-台灣山林系列（v.1~v.13）</t>
  </si>
  <si>
    <t>發現南台灣（v.1~v.13）</t>
  </si>
  <si>
    <t>動物科學與畜產系</t>
  </si>
  <si>
    <t>螺旋藻：神奇的藻類</t>
  </si>
  <si>
    <t>綠能地球</t>
  </si>
  <si>
    <t>生態烏托邦: 智能建築，永續生活（v.1~v.3）</t>
  </si>
  <si>
    <t>知識補給站-生態保育類</t>
  </si>
  <si>
    <t>行為生物學-探索動物的高智慧</t>
  </si>
  <si>
    <t>土木工程系</t>
  </si>
  <si>
    <t>仿生學: 大自然是最好的工程師</t>
  </si>
  <si>
    <t>用高科技檢測出潛藏的危機</t>
  </si>
  <si>
    <t>尖端科學能否控制天候</t>
  </si>
  <si>
    <t>地震的預測探索</t>
  </si>
  <si>
    <t>科技防災尖兵（v.1~v.4）（與土壤與水工程國際碩士學位學程共同薦購）</t>
  </si>
  <si>
    <t>脆弱地表的土壤結皮研究（與土壤與水工程國際碩士學位學程共同薦購）</t>
  </si>
  <si>
    <t>環境資源與防災學位學程</t>
  </si>
  <si>
    <t>人類破壞地球新警訊（v.1~v.3）</t>
  </si>
  <si>
    <t>土壤與水工程國際碩士學位學程</t>
  </si>
  <si>
    <t>人類破壞地球新警訊（v.4~v.7）</t>
  </si>
  <si>
    <t>發現台灣大地奧秘（v.1~v.5）</t>
  </si>
  <si>
    <t>金錢.權力.華爾街（v.1~.v.3）</t>
  </si>
  <si>
    <t>探討歐元危機</t>
  </si>
  <si>
    <t>好主意  好生意-(四)行行都能出大老闆（v.1~v.6）</t>
  </si>
  <si>
    <t>創造力的武林秘笈-激發創意的策略與方法</t>
  </si>
  <si>
    <t>創意生活-創意點子就在身邊</t>
  </si>
  <si>
    <t>用創意改變世界的賈伯斯-最成功的商業典範</t>
  </si>
  <si>
    <t>賈伯斯傳</t>
  </si>
  <si>
    <r>
      <rPr>
        <b/>
        <sz val="12"/>
        <color rgb="FF000000"/>
        <rFont val="標楷體"/>
        <family val="4"/>
        <charset val="136"/>
      </rPr>
      <t>合計</t>
    </r>
  </si>
  <si>
    <r>
      <t>105</t>
    </r>
    <r>
      <rPr>
        <sz val="12"/>
        <color rgb="FF000000"/>
        <rFont val="標楷體"/>
        <family val="4"/>
        <charset val="136"/>
      </rPr>
      <t>年圖書館視聽資訊組教學媒體資料採購</t>
    </r>
  </si>
  <si>
    <t>小型水力電廠的大未來</t>
  </si>
  <si>
    <t>新水力發電法：新興的能源來源</t>
  </si>
  <si>
    <t>多樣性的藻類研究</t>
  </si>
  <si>
    <t>新回收概念–都市採礦計畫</t>
  </si>
  <si>
    <t>海洋能源的研究</t>
  </si>
  <si>
    <t>大契機:21世紀綠能新經濟力</t>
  </si>
  <si>
    <t>食品科學系+食品科學國際碩士學位學程</t>
  </si>
  <si>
    <t>大廚師的開放廚房:五素食蔬果不葷族（v.1~v.3）</t>
  </si>
  <si>
    <t>糖尿病~胰島素的研究</t>
  </si>
  <si>
    <t>長生不老?如何延緩老化</t>
  </si>
  <si>
    <t>探索基因密碼</t>
  </si>
  <si>
    <t>魚肉的祕密</t>
  </si>
  <si>
    <t>新科技新探索—潛到世界的底部</t>
  </si>
  <si>
    <t>海洋救援隊</t>
  </si>
  <si>
    <t>莎士比亞的秘密</t>
  </si>
  <si>
    <t>全境擴散</t>
  </si>
  <si>
    <t>跳越時空的情書</t>
  </si>
  <si>
    <t>木材科學與設計系</t>
  </si>
  <si>
    <t>永續未來（v.1~v.6）</t>
  </si>
  <si>
    <t>綠色經濟</t>
  </si>
  <si>
    <t>食品生技碩士學位學程在職專班</t>
  </si>
  <si>
    <t>自然療法〜叢林草藥的研究</t>
  </si>
  <si>
    <t>新世紀老化的新觀點</t>
  </si>
  <si>
    <t>我的夢想APP（v.1~v.21）</t>
  </si>
  <si>
    <t>為了功夫闖天下（v.1~v.3）</t>
  </si>
  <si>
    <t>我的天空我來闖（v.1~v.4）</t>
  </si>
  <si>
    <t>科學的故事（v.1~v.2）</t>
  </si>
  <si>
    <t>全球化三部曲（v.1~v.2）</t>
  </si>
  <si>
    <t>環保有機的化學工業</t>
  </si>
  <si>
    <t>能源告急</t>
  </si>
  <si>
    <t>土木工程系+環境資源與防災學位學程</t>
  </si>
  <si>
    <t>世界的絕景(II)（v.1~v.5）</t>
  </si>
  <si>
    <t>探索未知世界 第二季（v.2-1~v.2-4）</t>
  </si>
  <si>
    <t>震撼地6感</t>
  </si>
  <si>
    <t>台灣地景全記錄（v.1~v.4）</t>
  </si>
  <si>
    <t>氣候變遷下的抉擇（v.1~v.4）</t>
  </si>
  <si>
    <t>未來紡織品科技</t>
  </si>
  <si>
    <t>未來科技新材料</t>
  </si>
  <si>
    <t>高效能塑膠的研發與運用</t>
  </si>
  <si>
    <t>仿生科技創作家</t>
  </si>
  <si>
    <t>歐洲之最-設計篇（v.1~v.2）</t>
  </si>
  <si>
    <t>巧克力的黑暗面</t>
  </si>
  <si>
    <t>蜜蜂工場</t>
  </si>
  <si>
    <t>全球農業大衝擊</t>
  </si>
  <si>
    <t>勞工安全衛生（v.1~v.5）</t>
  </si>
  <si>
    <t>商業把戲的探索（v.1~v.5）</t>
  </si>
  <si>
    <t>雞尾酒的故事與調配技巧（v.1~v.3）</t>
  </si>
  <si>
    <t>原來如此（v.1~v.3）</t>
  </si>
  <si>
    <t>技職教育研究所+師資培育中心</t>
  </si>
  <si>
    <t>為巴比祈禱</t>
  </si>
  <si>
    <t>天才童書作家~羅爾德·達爾</t>
  </si>
  <si>
    <t>傳奇作家勃朗特三姊妹</t>
  </si>
  <si>
    <t>長生不老夢</t>
  </si>
  <si>
    <t>你不知道的福爾摩斯</t>
  </si>
  <si>
    <t>那個高個子男人快樂嗎? 與喬姆斯基的對談</t>
  </si>
  <si>
    <t>通識教育中心+華語文中心</t>
  </si>
  <si>
    <t xml:space="preserve">愛情的盡頭 </t>
  </si>
  <si>
    <t>愛神卡拉ok</t>
  </si>
  <si>
    <t>天使的收音機</t>
  </si>
  <si>
    <t>青春微電影</t>
  </si>
  <si>
    <t>浪子單飛</t>
  </si>
  <si>
    <t>回家路上</t>
  </si>
  <si>
    <t>母親練習曲</t>
  </si>
  <si>
    <t>事事達人</t>
  </si>
  <si>
    <t>房．子</t>
  </si>
  <si>
    <t>潮騷</t>
  </si>
  <si>
    <t>從心開始的服務~和倉温泉・加賀屋~</t>
  </si>
  <si>
    <t>終結貧窮</t>
  </si>
  <si>
    <t>誰在掌控著世界（v.1~v.2）</t>
  </si>
  <si>
    <t>大貓世界-v.7獅獵密技</t>
  </si>
  <si>
    <r>
      <t>106</t>
    </r>
    <r>
      <rPr>
        <sz val="12"/>
        <color rgb="FF000000"/>
        <rFont val="標楷體"/>
        <family val="4"/>
        <charset val="136"/>
      </rPr>
      <t>年圖書館視聽資訊組教學媒體資料採購</t>
    </r>
  </si>
  <si>
    <t>世界最高的臨床實驗室</t>
  </si>
  <si>
    <t>解開長壽的秘密</t>
  </si>
  <si>
    <t>傳染病毒再現</t>
  </si>
  <si>
    <t>地平線專題報導：氣候變遷</t>
  </si>
  <si>
    <t>從全球暖化看未來的地球</t>
  </si>
  <si>
    <t>稀土金屬–高科技元素的未來</t>
  </si>
  <si>
    <t>天然氣－新能源代價的研究</t>
  </si>
  <si>
    <t>深入食物工廠生產線：2.巧克力</t>
  </si>
  <si>
    <t>深入食物工廠生產線：3.牛奶</t>
  </si>
  <si>
    <t>未來的食物</t>
  </si>
  <si>
    <t>野生動物保育研究所</t>
  </si>
  <si>
    <t>動物園應該關閉嗎？</t>
  </si>
  <si>
    <t>用現代醫學拯救野生動物</t>
  </si>
  <si>
    <t>網路行銷新思維</t>
  </si>
  <si>
    <t>探索高學歷卻失業的歐洲年輕世代</t>
  </si>
  <si>
    <t>育新世代人才</t>
  </si>
  <si>
    <t>制高點：世界經濟之戰</t>
  </si>
  <si>
    <t>借鏡的力量--品牌創業唯心</t>
  </si>
  <si>
    <t>時尚美學</t>
  </si>
  <si>
    <t>未來生活新科技(Ⅱ)</t>
  </si>
  <si>
    <t>金權世界：一個銀行交易員的告白</t>
  </si>
  <si>
    <t>錢路將盡：黃金變石頭</t>
  </si>
  <si>
    <t>蒸發的貨幣</t>
  </si>
  <si>
    <t>亞洲巨型都市願景</t>
  </si>
  <si>
    <t>ORF牛頓系列-(5)現有城市改建成智能都市</t>
  </si>
  <si>
    <t>下一個亞洲奇蹟</t>
  </si>
  <si>
    <t>國際知名美食探索(1)</t>
  </si>
  <si>
    <t>氣候變遷臨界點</t>
  </si>
  <si>
    <t>生態危機臨界點</t>
  </si>
  <si>
    <t>老師，您哪位？(第二季)</t>
  </si>
  <si>
    <t>台灣人沒在怕</t>
  </si>
  <si>
    <t>展望未來新工廠</t>
  </si>
  <si>
    <t>知識補給站-能源環保類</t>
  </si>
  <si>
    <t>教出不怕失敗的一代</t>
  </si>
  <si>
    <t>教育專家戴蘭的課堂實驗 (一)</t>
  </si>
  <si>
    <t>教育專家戴蘭的課堂實驗 (二)</t>
  </si>
  <si>
    <t>只想比你多活一天</t>
  </si>
  <si>
    <t>追火車的孩子</t>
  </si>
  <si>
    <t>領養之路：讓愛回家</t>
  </si>
  <si>
    <t>家事提案</t>
  </si>
  <si>
    <t>只要我長大</t>
  </si>
  <si>
    <t>少女離家記</t>
  </si>
  <si>
    <t>技職所+師培中心</t>
  </si>
  <si>
    <t>偏鄉教育 翻轉未來</t>
  </si>
  <si>
    <t>[親子天下]翻轉教育2.0－動手做，啟動真實的學習</t>
  </si>
  <si>
    <t>學習，動起來 1 - 英國：創造力的學習</t>
  </si>
  <si>
    <t>學習，動起來 2 - 上海：思考、提問、表達的學習</t>
  </si>
  <si>
    <t>udn國際名人論壇 - 2016「翻轉學習 翻轉教室」</t>
  </si>
  <si>
    <t>通識中心+華語文中心</t>
  </si>
  <si>
    <t>末代皇帝</t>
  </si>
  <si>
    <t>讓我回家</t>
  </si>
  <si>
    <t>記者之死</t>
  </si>
  <si>
    <t>挖玉石的人+翡翠之城</t>
  </si>
  <si>
    <t>征子</t>
  </si>
  <si>
    <t>騙子</t>
  </si>
  <si>
    <t>農企業管理國際碩士學位學程</t>
  </si>
  <si>
    <t>全新的我們─歐洲生態村與生態社區</t>
  </si>
  <si>
    <t>香蕉戰爭+全面蕉戰</t>
  </si>
  <si>
    <t>基因改造作物的隱憂？</t>
  </si>
  <si>
    <t>第一批招標採購</t>
  </si>
  <si>
    <r>
      <t>107</t>
    </r>
    <r>
      <rPr>
        <sz val="12"/>
        <color rgb="FF000000"/>
        <rFont val="標楷體"/>
        <family val="4"/>
        <charset val="136"/>
      </rPr>
      <t>年圖書與會展館會展活動組視聽中心教學媒體資料採購</t>
    </r>
  </si>
  <si>
    <t>化妝品中的賀爾蒙</t>
  </si>
  <si>
    <t>未來生活新科技(I)</t>
  </si>
  <si>
    <t>瓶裝水的環境災難</t>
  </si>
  <si>
    <t>食品中的化學「毒」素：政府把關vs企業利益 ( 上 )、( 下 )</t>
  </si>
  <si>
    <t>食物科技大解密（一）1~5</t>
  </si>
  <si>
    <t>食物科技大解密（二）6~10</t>
  </si>
  <si>
    <t>紀錄觀點-海</t>
  </si>
  <si>
    <t>藝數狂潮</t>
  </si>
  <si>
    <t>野性物羽</t>
  </si>
  <si>
    <t>司馬庫斯 森林共和國</t>
  </si>
  <si>
    <t>師法自然-下一波的科技革命〝仿生科技〞</t>
  </si>
  <si>
    <t>都市新垂直農場</t>
  </si>
  <si>
    <t>改變世界的新知(Ⅱ)-動物早期預警系統研究</t>
  </si>
  <si>
    <t>展翅的生命力</t>
  </si>
  <si>
    <t>看動畫．玩科學－魔法機器人先修班</t>
  </si>
  <si>
    <t xml:space="preserve">它們怎麼做出來的？(科學好好玩) </t>
  </si>
  <si>
    <t>奇妙科學</t>
  </si>
  <si>
    <t>探討未來的科技人</t>
  </si>
  <si>
    <t>3D列印的廣泛應用</t>
  </si>
  <si>
    <t>公民科學－人人都是科學家</t>
  </si>
  <si>
    <t>氫的潛力-未來的能源</t>
  </si>
  <si>
    <t>創造未來的關鍵科技</t>
  </si>
  <si>
    <t>打造被動式的生態建築</t>
  </si>
  <si>
    <t>台灣心動線</t>
  </si>
  <si>
    <t>數位時代將被取代的勞工</t>
  </si>
  <si>
    <t>獨立特派員(銀享樂齡)</t>
  </si>
  <si>
    <t>國際知名美食探索(2)</t>
  </si>
  <si>
    <t>商業空間藝術的酒吧建築</t>
  </si>
  <si>
    <t>她的故事：女性革命
第一集：領導統馭</t>
  </si>
  <si>
    <t xml:space="preserve">製茶業的勞工問題 </t>
  </si>
  <si>
    <t>現代血汗工廠實錄</t>
  </si>
  <si>
    <t xml:space="preserve">借鏡日本：人口老化的警示 </t>
  </si>
  <si>
    <t>亞馬遜訂單背後的真相</t>
  </si>
  <si>
    <t>歐盟 ─ 爭議的移民政策</t>
  </si>
  <si>
    <t>「行為心理學」關鍵報告系列</t>
  </si>
  <si>
    <t>從「死囚」的眼中看死刑</t>
  </si>
  <si>
    <t>性、死亡與生命的意義</t>
  </si>
  <si>
    <t>可能的願景–歐洲未來計畫</t>
  </si>
  <si>
    <t xml:space="preserve">職場達人頂尖對決 </t>
  </si>
  <si>
    <t>社會企業家</t>
  </si>
  <si>
    <t>國際商務系列</t>
  </si>
  <si>
    <t>我們有點不一樣</t>
  </si>
  <si>
    <t>從廣島到福島</t>
  </si>
  <si>
    <t>留守家庭的美麗與哀愁</t>
  </si>
  <si>
    <t>百大黃金農夫</t>
  </si>
  <si>
    <t>台灣名物誌--南部:四.港都‧高雄</t>
  </si>
  <si>
    <t>永恆的生命脈動</t>
  </si>
  <si>
    <t>花卉世界(探索花朵的王國)</t>
  </si>
  <si>
    <t>保護林木：為樹木尋找「基因指紋辨識」的方法</t>
  </si>
  <si>
    <t>前進未來世界</t>
  </si>
  <si>
    <t>比特幣(01.認識比特幣/02.比特幣交易)</t>
  </si>
  <si>
    <t>比特幣科技的應用與前膽</t>
  </si>
  <si>
    <t>108年圖書與會展館會展活動組視聽中心教學媒體資料採購</t>
  </si>
  <si>
    <t>備註</t>
  </si>
  <si>
    <t>動物疫苗所</t>
  </si>
  <si>
    <t>農漁牧業新知護地球</t>
  </si>
  <si>
    <t xml:space="preserve">3D列印如何改變世界 </t>
  </si>
  <si>
    <t>3D特效的研發</t>
  </si>
  <si>
    <t>腸道菌組及神經系統的研究</t>
  </si>
  <si>
    <t>高山冰川衰退的研究</t>
  </si>
  <si>
    <t>我們全家不太熟</t>
  </si>
  <si>
    <t>現代化水力發電新技術-綠色電力</t>
  </si>
  <si>
    <t>岸邊之旅</t>
  </si>
  <si>
    <t xml:space="preserve">遠洋商船的新動力 </t>
  </si>
  <si>
    <t>企管系</t>
  </si>
  <si>
    <t>亞洲遠見卓越的創業家</t>
  </si>
  <si>
    <t>大數據的預測分析</t>
  </si>
  <si>
    <t>幼保系</t>
  </si>
  <si>
    <t>我的星星寶貝</t>
  </si>
  <si>
    <t>冒險上學去</t>
  </si>
  <si>
    <t>你是好孩子</t>
  </si>
  <si>
    <t>逆風少年</t>
  </si>
  <si>
    <t>放牛班的提琴手</t>
  </si>
  <si>
    <t>內褲隊長</t>
  </si>
  <si>
    <t>尋龍傳說</t>
  </si>
  <si>
    <t>信長協奏曲</t>
  </si>
  <si>
    <t>生資所</t>
  </si>
  <si>
    <t>石油與電力的動力對決─工業界的一次自我重塑</t>
  </si>
  <si>
    <t>鋰電池決定電動車的命運</t>
  </si>
  <si>
    <t>未來正在啟動：奧地利新環境技術</t>
  </si>
  <si>
    <t>世界大學能源屋十項全能競賽</t>
  </si>
  <si>
    <t>核能之國 Nuclear Nation 
1.為核再戰
2.不核時宜</t>
  </si>
  <si>
    <t>生機系</t>
  </si>
  <si>
    <t>山鷹之歌</t>
  </si>
  <si>
    <t>奇光下的秘密</t>
  </si>
  <si>
    <t>那年夏天的微光Ava</t>
  </si>
  <si>
    <t>全球隱形殺機An Invisible Threat</t>
  </si>
  <si>
    <t>材料所</t>
  </si>
  <si>
    <t>海洋微塑膠的危害</t>
  </si>
  <si>
    <t>吉娃斯愛科學</t>
  </si>
  <si>
    <t>奈米科技的研究與應用</t>
  </si>
  <si>
    <t>社工系</t>
  </si>
  <si>
    <t>窮國無國No COUNTRY FOR THE POOR</t>
  </si>
  <si>
    <t>這條路的名字叫希望</t>
  </si>
  <si>
    <t>生生</t>
  </si>
  <si>
    <t>沒有名字的少年</t>
  </si>
  <si>
    <t>幸福了沒</t>
  </si>
  <si>
    <t>小丑的眼淚Chocolat</t>
  </si>
  <si>
    <t>四月的女兒</t>
  </si>
  <si>
    <t xml:space="preserve"> 客研所</t>
  </si>
  <si>
    <t>羅芳伯傳奇</t>
  </si>
  <si>
    <t>家用版</t>
  </si>
  <si>
    <t>潛園風月</t>
  </si>
  <si>
    <t>背叛</t>
  </si>
  <si>
    <t>六國封相-蘇秦</t>
  </si>
  <si>
    <t>膨風美人</t>
  </si>
  <si>
    <t>駝背漢與花姑娘</t>
  </si>
  <si>
    <t xml:space="preserve">台灣民俗陣頭 </t>
  </si>
  <si>
    <t>漫遊台灣4:民俗文化風情</t>
  </si>
  <si>
    <t>山歌一條路</t>
  </si>
  <si>
    <t>黃泥路</t>
  </si>
  <si>
    <t>攬花去</t>
  </si>
  <si>
    <t>落腳</t>
  </si>
  <si>
    <t>食安所</t>
  </si>
  <si>
    <t>綠色農業革命</t>
  </si>
  <si>
    <t>環境荷爾蒙</t>
  </si>
  <si>
    <t>白宮第一管家</t>
  </si>
  <si>
    <t>願望清單</t>
  </si>
  <si>
    <t>不過就是世界末日</t>
  </si>
  <si>
    <t>奔跑吧，人生</t>
  </si>
  <si>
    <t>滿月酒</t>
  </si>
  <si>
    <t>機械系</t>
  </si>
  <si>
    <t>艾蓮娜公主:難忘的慶典</t>
  </si>
  <si>
    <t>悟空傳</t>
  </si>
  <si>
    <t>繆屍</t>
  </si>
  <si>
    <t>友罪</t>
  </si>
  <si>
    <t>解析未來智能住宅</t>
  </si>
  <si>
    <t>歐洲之最-美食篇</t>
  </si>
  <si>
    <t>獸醫系</t>
  </si>
  <si>
    <t>老師與流浪貓</t>
  </si>
  <si>
    <t>狂犬末日</t>
  </si>
  <si>
    <t>小貓巴克里</t>
  </si>
  <si>
    <t>異外入侵Specter</t>
  </si>
  <si>
    <t>聽見向陽之聲</t>
  </si>
  <si>
    <t>亨利的筆記</t>
  </si>
  <si>
    <t>貓咪收集之家</t>
  </si>
  <si>
    <t>浪浪馬戲團</t>
  </si>
  <si>
    <t>學務處</t>
  </si>
  <si>
    <t>阿罩霧風雲I抉擇+II落子</t>
  </si>
  <si>
    <t>109年圖書與會展館會展活動組教學媒體資料採購</t>
  </si>
  <si>
    <t>生技系</t>
  </si>
  <si>
    <t>生物科技在農業和工業上的應用</t>
  </si>
  <si>
    <t>植物生物學基本概念教學</t>
  </si>
  <si>
    <t>細胞構造和功能概觀</t>
  </si>
  <si>
    <t>魚菜共生/永續農業</t>
  </si>
  <si>
    <t>樸門永續設計和魚菜共生</t>
  </si>
  <si>
    <t>何謂魚菜共生</t>
  </si>
  <si>
    <t>超速變革ING</t>
  </si>
  <si>
    <t>為什麼貧窮？</t>
  </si>
  <si>
    <t xml:space="preserve">RBG：不恐龍大法官 </t>
  </si>
  <si>
    <t>客研所</t>
  </si>
  <si>
    <t xml:space="preserve">漫遊台灣 民俗文化風情 </t>
  </si>
  <si>
    <t>尋找乳房</t>
  </si>
  <si>
    <t>親愛的德國醫生</t>
  </si>
  <si>
    <t>24週(德國)</t>
  </si>
  <si>
    <t>幸福定格</t>
  </si>
  <si>
    <t>熱帶雨</t>
  </si>
  <si>
    <t>農園系</t>
  </si>
  <si>
    <t>修剪植物基礎</t>
  </si>
  <si>
    <t>修剪觀賞樹木</t>
  </si>
  <si>
    <t>迷人的仙人掌</t>
  </si>
  <si>
    <t>熱農系</t>
  </si>
  <si>
    <t>溫水魚類和鱒魚疾病</t>
  </si>
  <si>
    <t>海蝦養殖</t>
  </si>
  <si>
    <t>細胞分裂和生長概觀</t>
  </si>
  <si>
    <t>生物資訊學、基因體與蛋白質體學</t>
  </si>
  <si>
    <t>小女孩和治療犬 Yui and Bailey the Therapy Dog</t>
  </si>
  <si>
    <t>搜救的追蹤犬訓練</t>
  </si>
  <si>
    <t>馴服有方2</t>
  </si>
  <si>
    <t>靈犬神醫</t>
  </si>
  <si>
    <t>工作犬的訓練和職責及對人類的輔助</t>
  </si>
  <si>
    <t>太極拳散手</t>
  </si>
  <si>
    <t>聲音的顏色</t>
  </si>
  <si>
    <t>比特幣大盜</t>
  </si>
  <si>
    <t>應外系</t>
  </si>
  <si>
    <t xml:space="preserve">沙特與卡繆的愛恨情仇  </t>
  </si>
  <si>
    <t xml:space="preserve">諜報祕辛：蝴蝶君的心碎告白 </t>
  </si>
  <si>
    <t xml:space="preserve">舞動人生(數位修復版) </t>
  </si>
  <si>
    <t>110年圖書與會展館會展活動組教學媒體資料採購</t>
  </si>
  <si>
    <t>土木系</t>
  </si>
  <si>
    <t>超級工程</t>
  </si>
  <si>
    <t>橋-與世界接軌</t>
  </si>
  <si>
    <t>您住的房子安全嗎？房屋健檢指南</t>
  </si>
  <si>
    <t>工管系</t>
  </si>
  <si>
    <t>台灣向錢衝-獨霸一方篇</t>
  </si>
  <si>
    <t>台灣向錢衝- 開創轉型篇</t>
  </si>
  <si>
    <t>宅配哲學家 思辨能力翻轉教育</t>
  </si>
  <si>
    <t>E世代無聊商機  解Fun享樂輕鬆Go</t>
  </si>
  <si>
    <t>生物質能源的利弊得失</t>
  </si>
  <si>
    <t>2050年能源科技新紀元</t>
  </si>
  <si>
    <t>水保系</t>
  </si>
  <si>
    <t>環境教育-海洋篇
1.水的戰爭
2.地球一家
3.海洋守護者
4.最後的藍海</t>
  </si>
  <si>
    <t>來自斷層的消息</t>
  </si>
  <si>
    <t>蘋果橘子經濟學</t>
  </si>
  <si>
    <t>蒙特梭利小教室</t>
  </si>
  <si>
    <t>目送一九四九 (龍應台的探索)</t>
  </si>
  <si>
    <t>生資博班</t>
  </si>
  <si>
    <t>檜木林 (我們的島)</t>
  </si>
  <si>
    <t>森之歌</t>
  </si>
  <si>
    <t>新聞深呼吸-能源未來篇</t>
  </si>
  <si>
    <t xml:space="preserve">新聞深呼吸-環境生態篇 </t>
  </si>
  <si>
    <t>技職所</t>
  </si>
  <si>
    <t>世界八大博物館巡禮</t>
  </si>
  <si>
    <t>生技產業聚落 台灣隊蓄勢待發</t>
  </si>
  <si>
    <t>羅浮宮戰役</t>
  </si>
  <si>
    <t>實驗科學吧</t>
  </si>
  <si>
    <t>材料工程</t>
  </si>
  <si>
    <t>世界國家公園I</t>
  </si>
  <si>
    <t>高第聖家堂</t>
  </si>
  <si>
    <t>羅丹：上帝之手</t>
  </si>
  <si>
    <t>車輛系</t>
  </si>
  <si>
    <t>捍衛精湛工藝 快拆組裝再進化</t>
  </si>
  <si>
    <t>環保節能創意車</t>
  </si>
  <si>
    <t>新聞深呼吸-醫病長照篇</t>
  </si>
  <si>
    <t xml:space="preserve">牆   </t>
  </si>
  <si>
    <t>與神同愛</t>
  </si>
  <si>
    <t>來自宇宙的最新消息</t>
  </si>
  <si>
    <t>土地與人的命運交響曲：影展紀錄片大賞</t>
  </si>
  <si>
    <t>野來野去唱生趣 3 (CD+教學伴唱光碟)</t>
  </si>
  <si>
    <t>歌．尋客 CD</t>
  </si>
  <si>
    <t>野蓮出庄 CD</t>
  </si>
  <si>
    <t>在路項 CD</t>
  </si>
  <si>
    <t>出門看看 CD</t>
  </si>
  <si>
    <t>有路彎彎 CD</t>
  </si>
  <si>
    <t>纏，一溜仔 CD</t>
  </si>
  <si>
    <t>好客麗麗 2 (CD+樂譜)</t>
  </si>
  <si>
    <t>早安大武山 CD</t>
  </si>
  <si>
    <t>轉 Reture＆Restore (CD)</t>
  </si>
  <si>
    <t>仙哥.第二張客語創作專輯 CD</t>
  </si>
  <si>
    <t>尋找台灣靈魂 十萬八千公里的遠行 CD</t>
  </si>
  <si>
    <t>戇仔船The Ship of Fools (CD)</t>
  </si>
  <si>
    <t>那三年 CD</t>
  </si>
  <si>
    <t>沿路日常 On the Way Home (CD)</t>
  </si>
  <si>
    <t>自己 CD</t>
  </si>
  <si>
    <t>大嶺腳下 2 (CD)</t>
  </si>
  <si>
    <t>街路頭个歌 (CD+歌本)</t>
  </si>
  <si>
    <t>時尚系</t>
  </si>
  <si>
    <t>世紀包浩斯</t>
  </si>
  <si>
    <t>紡織城</t>
  </si>
  <si>
    <t>時尚流浪漢</t>
  </si>
  <si>
    <t>巴黎時尚女魔頭</t>
  </si>
  <si>
    <t>時尚環保設計 天然染古法豆引</t>
  </si>
  <si>
    <t>龐克時尚教母</t>
  </si>
  <si>
    <t>時尚僧侶新視界</t>
  </si>
  <si>
    <t>財金學程</t>
  </si>
  <si>
    <t>世界貨幣紀行 / World Money</t>
  </si>
  <si>
    <t>跨國併購</t>
  </si>
  <si>
    <t>動畜系</t>
  </si>
  <si>
    <t>基因解密</t>
  </si>
  <si>
    <t>白色革命 台灣鮮乳新生命</t>
  </si>
  <si>
    <t>養鴨人家樂悠悠 保護生態循環共生</t>
  </si>
  <si>
    <t>臉紅的夏日</t>
  </si>
  <si>
    <t>農企系</t>
  </si>
  <si>
    <t>飛越台灣茶園</t>
  </si>
  <si>
    <t>健康環保 農夫市集一舉兩得</t>
  </si>
  <si>
    <t>貝佐斯的亞馬遜世界
The World According to Amazon</t>
  </si>
  <si>
    <r>
      <rPr>
        <b/>
        <sz val="12"/>
        <color rgb="FF000000"/>
        <rFont val="標楷體"/>
        <family val="4"/>
        <charset val="136"/>
      </rPr>
      <t>社群行銷</t>
    </r>
    <r>
      <rPr>
        <b/>
        <sz val="12"/>
        <color rgb="FF000000"/>
        <rFont val="標楷體"/>
        <family val="4"/>
        <charset val="136"/>
      </rPr>
      <t xml:space="preserve">
Social Media Marketing</t>
    </r>
    <r>
      <rPr>
        <u/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標楷體"/>
        <family val="4"/>
        <charset val="136"/>
      </rPr>
      <t xml:space="preserve">1)社群媒體行銷 2)品牌與社群 
3)社群廣告 4)名人代言  </t>
    </r>
  </si>
  <si>
    <r>
      <rPr>
        <b/>
        <sz val="12"/>
        <color rgb="FF000000"/>
        <rFont val="標楷體"/>
        <family val="4"/>
        <charset val="136"/>
      </rPr>
      <t>互動式行銷</t>
    </r>
    <r>
      <rPr>
        <b/>
        <sz val="12"/>
        <color rgb="FF000000"/>
        <rFont val="標楷體"/>
        <family val="4"/>
        <charset val="136"/>
      </rPr>
      <t xml:space="preserve">
Interactive Marketing</t>
    </r>
    <r>
      <rPr>
        <u/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標楷體"/>
        <family val="4"/>
        <charset val="136"/>
      </rPr>
      <t>1)遊戲化行銷
2)故事行銷
3)綠色行銷</t>
    </r>
  </si>
  <si>
    <t>果物配 顛覆農業營銷模式</t>
  </si>
  <si>
    <t>世界頂級侍酒師</t>
  </si>
  <si>
    <t>歡迎來顆巧克力</t>
  </si>
  <si>
    <t>米其林遇見米其林</t>
  </si>
  <si>
    <t>主廚女神</t>
  </si>
  <si>
    <t>五星級明日餐廳</t>
  </si>
  <si>
    <t>少女的噩夢 Three Girls</t>
  </si>
  <si>
    <t xml:space="preserve">哈利波特：一段魔法史 Harry Potter - A History Of Magic </t>
  </si>
  <si>
    <t>新聞深呼吸-科技新創篇</t>
  </si>
  <si>
    <t>環境教育-環境篇
1.垃圾圍城
2.環境革命
3.泥土向前衝
4.迪吉里杜管大師的現代衝擊</t>
  </si>
  <si>
    <t>環境教育-能源篇
1.燃油啟示錄
2.照亮新希望</t>
  </si>
  <si>
    <t xml:space="preserve">毒家真相 </t>
  </si>
  <si>
    <t>111年圖書與會展館會展活動組教學媒體資料採購</t>
  </si>
  <si>
    <t>E化生活與電子廢棄物</t>
  </si>
  <si>
    <t>海洋塑膠垃圾與生態危機</t>
  </si>
  <si>
    <t>流轉世代</t>
  </si>
  <si>
    <t>氣候變遷：事實真相（完整版）Climate Change : The Facts</t>
  </si>
  <si>
    <t>新鮮水果的冒牌貨
Fresh Fruit Fakers</t>
  </si>
  <si>
    <t>自然的平衡～田野裡的戰爭與和平War and Peace in the Countryside
１）花園的天堂與地獄
２）作物中的野生動物</t>
  </si>
  <si>
    <t>發現-106.有機有玄機</t>
  </si>
  <si>
    <t>紀錄新發現 - 95 - 科技農業-植物工廠</t>
  </si>
  <si>
    <t>材料系</t>
  </si>
  <si>
    <t>現代材料的秘密故事 The Secret Story Of Stuff: Materials Of The Modern Age</t>
  </si>
  <si>
    <t>台灣綠能發展與環境衝擊
１)海上風電
２)收割太陽
公視《２０２９》系列節目播出</t>
  </si>
  <si>
    <t>氣候工程
Clockwork Climate: Engineering the weather</t>
  </si>
  <si>
    <t>河流的力量
Power of the River: Expedition to the Heart of Water in Bhutan</t>
  </si>
  <si>
    <t>疫苗所</t>
  </si>
  <si>
    <t>蚊蚋的生態　The Secret Life of Midges</t>
  </si>
  <si>
    <t>疫苗：內幕故事 Vaccine : The Inside Story</t>
  </si>
  <si>
    <t>對抗病毒：開發疫苗 Race Against the Virus : The Hunt for a Vaccine</t>
  </si>
  <si>
    <r>
      <t xml:space="preserve">裸島：看不見的台灣
</t>
    </r>
    <r>
      <rPr>
        <sz val="10"/>
        <color rgb="FF000000"/>
        <rFont val="標楷體"/>
        <family val="4"/>
        <charset val="136"/>
      </rPr>
      <t>The Naked Island</t>
    </r>
    <r>
      <rPr>
        <sz val="10"/>
        <color rgb="FF000000"/>
        <rFont val="標楷體"/>
        <family val="4"/>
        <charset val="136"/>
      </rPr>
      <t xml:space="preserve">
</t>
    </r>
    <r>
      <rPr>
        <sz val="12"/>
        <color rgb="FF000000"/>
        <rFont val="標楷體"/>
        <family val="4"/>
        <charset val="136"/>
      </rPr>
      <t>１)看不見的我
２)看不見的他
３)看不見的你
公視《冬日紀錄》系列紀錄片</t>
    </r>
  </si>
  <si>
    <r>
      <t xml:space="preserve">解碼金字塔
</t>
    </r>
    <r>
      <rPr>
        <sz val="10"/>
        <color rgb="FF000000"/>
        <rFont val="標楷體"/>
        <family val="4"/>
        <charset val="136"/>
      </rPr>
      <t>Decoding the Great Pyramid</t>
    </r>
  </si>
  <si>
    <r>
      <t xml:space="preserve">日本生活美學
</t>
    </r>
    <r>
      <rPr>
        <sz val="10"/>
        <color rgb="FF000000"/>
        <rFont val="標楷體"/>
        <family val="4"/>
        <charset val="136"/>
      </rPr>
      <t>The Art of Japanese Life</t>
    </r>
    <r>
      <rPr>
        <sz val="10"/>
        <color rgb="FF000000"/>
        <rFont val="標楷體"/>
        <family val="4"/>
        <charset val="136"/>
      </rPr>
      <t xml:space="preserve">
1.</t>
    </r>
    <r>
      <rPr>
        <sz val="12"/>
        <color rgb="FF000000"/>
        <rFont val="標楷體"/>
        <family val="4"/>
        <charset val="136"/>
      </rPr>
      <t>自然 
2.城市
3.居家</t>
    </r>
  </si>
  <si>
    <t>培訓教師-如何教美語</t>
  </si>
  <si>
    <t>貝加爾湖隱居札記</t>
  </si>
  <si>
    <t>淺田家！</t>
  </si>
  <si>
    <t>射鵰英雄傳之東成西就(數位修復)</t>
  </si>
  <si>
    <t>戀戀銅鑼燒</t>
  </si>
  <si>
    <t>遲來的守護者Philomena</t>
  </si>
  <si>
    <t>資本主義在中國 China's Capitalist Revolution</t>
  </si>
  <si>
    <t>認識「強暴」的法律定義
Is this Rape？ Sex on Trial</t>
  </si>
  <si>
    <t>黑人權力：美國的武裝抵抗 Black Power : America’s Armed Resistance</t>
  </si>
  <si>
    <t>追求人權：國際特赦組織 Amnesty! When They Are All Free</t>
  </si>
  <si>
    <t xml:space="preserve">檢察體系的運作方式Prosecution
第一集：控訴The Charge </t>
  </si>
  <si>
    <t>檢察體系的運作方式Prosecution
第二集：證據The Proof</t>
  </si>
  <si>
    <t xml:space="preserve">檢察體系的運作方式Prosecution
第三集：審判The Trial </t>
  </si>
  <si>
    <r>
      <t>被忽略的社會底層</t>
    </r>
    <r>
      <rPr>
        <sz val="10"/>
        <color rgb="FF000000"/>
        <rFont val="標楷體"/>
        <family val="4"/>
        <charset val="136"/>
      </rPr>
      <t xml:space="preserve">
DON'T MAKE US INVISIBLE</t>
    </r>
    <r>
      <rPr>
        <sz val="10"/>
        <color rgb="FF000000"/>
        <rFont val="標楷體"/>
        <family val="4"/>
        <charset val="136"/>
      </rPr>
      <t xml:space="preserve">
1.</t>
    </r>
    <r>
      <rPr>
        <sz val="12"/>
        <color rgb="FF000000"/>
        <rFont val="標楷體"/>
        <family val="4"/>
        <charset val="136"/>
      </rPr>
      <t>這就是我的工作/家庭問題/當工作出現問題時
2.面對大眾/我的雄心壯志</t>
    </r>
  </si>
  <si>
    <t>製造的原理</t>
  </si>
  <si>
    <t>明日學之道 School of Tomorrow
1.改善頭腦 Using The Brain Judiciously
2.創新世界 Innovations Throughout The World</t>
  </si>
  <si>
    <r>
      <t xml:space="preserve">建築慢慢
</t>
    </r>
    <r>
      <rPr>
        <sz val="10"/>
        <color rgb="FF000000"/>
        <rFont val="標楷體"/>
        <family val="4"/>
        <charset val="136"/>
      </rPr>
      <t>The mindful architects</t>
    </r>
    <r>
      <rPr>
        <sz val="10"/>
        <color rgb="FF000000"/>
        <rFont val="標楷體"/>
        <family val="4"/>
        <charset val="136"/>
      </rPr>
      <t xml:space="preserve">
</t>
    </r>
    <r>
      <rPr>
        <sz val="12"/>
        <color rgb="FF000000"/>
        <rFont val="標楷體"/>
        <family val="4"/>
        <charset val="136"/>
      </rPr>
      <t>公視紀實頻道《文化藝術紀錄片系列》</t>
    </r>
  </si>
  <si>
    <t>野保所</t>
  </si>
  <si>
    <t>為受虐的熊爭取美好的未來 Bears About The House</t>
  </si>
  <si>
    <r>
      <t>疫情來襲：我們的故事</t>
    </r>
    <r>
      <rPr>
        <u/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標楷體"/>
        <family val="4"/>
        <charset val="136"/>
      </rPr>
      <t>Affected: The Story of US</t>
    </r>
  </si>
  <si>
    <t>你比動物聰明嗎?Are You Smarter than</t>
  </si>
  <si>
    <t>大動物手術 Big Animal Surgery</t>
  </si>
  <si>
    <t>令人害怕的亞馬遜網路行銷 Amazon - What They Know About Us</t>
  </si>
  <si>
    <r>
      <t xml:space="preserve">性別行銷：價格有性別之分嗎? 
</t>
    </r>
    <r>
      <rPr>
        <sz val="10"/>
        <color rgb="FF000000"/>
        <rFont val="標楷體"/>
        <family val="4"/>
        <charset val="136"/>
      </rPr>
      <t>DOES PRICE HAVE GENDER? : The gender marketing</t>
    </r>
  </si>
  <si>
    <r>
      <rPr>
        <sz val="14"/>
        <color rgb="FF000000"/>
        <rFont val="標楷體"/>
        <family val="4"/>
        <charset val="136"/>
      </rPr>
      <t>成功的轉機</t>
    </r>
    <r>
      <rPr>
        <sz val="14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>The Big Turnaround</t>
    </r>
    <r>
      <rPr>
        <sz val="10"/>
        <color rgb="FF000000"/>
        <rFont val="標楷體"/>
        <family val="4"/>
        <charset val="136"/>
      </rPr>
      <t xml:space="preserve">
</t>
    </r>
    <r>
      <rPr>
        <sz val="11"/>
        <color rgb="FF000000"/>
        <rFont val="標楷體"/>
        <family val="4"/>
        <charset val="136"/>
      </rPr>
      <t>1)打破框架 Breaking the Mould</t>
    </r>
    <r>
      <rPr>
        <sz val="11"/>
        <color rgb="FF000000"/>
        <rFont val="標楷體"/>
        <family val="4"/>
        <charset val="136"/>
      </rPr>
      <t xml:space="preserve">
2)新舊交融 Mix the New with the Old</t>
    </r>
    <r>
      <rPr>
        <sz val="11"/>
        <color rgb="FF000000"/>
        <rFont val="標楷體"/>
        <family val="4"/>
        <charset val="136"/>
      </rPr>
      <t xml:space="preserve">
3)遠大思維 Think Big</t>
    </r>
    <r>
      <rPr>
        <sz val="11"/>
        <color rgb="FF000000"/>
        <rFont val="標楷體"/>
        <family val="4"/>
        <charset val="136"/>
      </rPr>
      <t xml:space="preserve">
4)投資品牌 Invest in the Brand</t>
    </r>
    <r>
      <rPr>
        <sz val="11"/>
        <color rgb="FF000000"/>
        <rFont val="標楷體"/>
        <family val="4"/>
        <charset val="136"/>
      </rPr>
      <t xml:space="preserve">
5)產品開發 Product Development</t>
    </r>
  </si>
  <si>
    <r>
      <t>ZARA：翻轉時尚界的傳奇</t>
    </r>
    <r>
      <rPr>
        <sz val="10"/>
        <color rgb="FF000000"/>
        <rFont val="標楷體"/>
        <family val="4"/>
        <charset val="136"/>
      </rPr>
      <t xml:space="preserve">
Zara: The Story of the World's Richest Man</t>
    </r>
  </si>
  <si>
    <t>消費世界The Men Who Made Us Spend</t>
  </si>
  <si>
    <t>燃燒卡路里的餐廳 The Restaurant That Burns off Calories</t>
  </si>
  <si>
    <t>外賣餐點的真相 The Truth About Takeaways</t>
  </si>
  <si>
    <t>大廚與科學家的美食對決
Chef vs Science: The Ultimate Kitchen Challenge</t>
  </si>
  <si>
    <t>點擊改變你的生活：全球熱潮的秘密 Click to Change Your Life : Secrets of a Global Craze</t>
  </si>
  <si>
    <t>人工智慧：創造未來 AI : Shaping the Future</t>
  </si>
  <si>
    <t>AI機器人：是敵還是友？AI Robots : Friend or Foe ?</t>
  </si>
  <si>
    <t>112年圖書與會展館會展活動組教學媒體資料採購</t>
  </si>
  <si>
    <t>【國際醫療新技術】
抗癌的奈米粒子及生物武器</t>
  </si>
  <si>
    <r>
      <rPr>
        <sz val="14"/>
        <color rgb="FF000000"/>
        <rFont val="標楷體"/>
        <family val="4"/>
        <charset val="136"/>
      </rPr>
      <t>【</t>
    </r>
    <r>
      <rPr>
        <sz val="14"/>
        <color rgb="FF000000"/>
        <rFont val="Arial"/>
        <family val="2"/>
      </rPr>
      <t>ORF</t>
    </r>
    <r>
      <rPr>
        <sz val="14"/>
        <color rgb="FF000000"/>
        <rFont val="標楷體"/>
        <family val="4"/>
        <charset val="136"/>
      </rPr>
      <t>牛頓系列】</t>
    </r>
    <r>
      <rPr>
        <sz val="14"/>
        <color rgb="FF000000"/>
        <rFont val="標楷體"/>
        <family val="4"/>
        <charset val="136"/>
      </rPr>
      <t xml:space="preserve">
科技人種</t>
    </r>
    <r>
      <rPr>
        <sz val="14"/>
        <color rgb="FF000000"/>
        <rFont val="標楷體"/>
        <family val="4"/>
        <charset val="136"/>
      </rPr>
      <t>–</t>
    </r>
    <r>
      <rPr>
        <sz val="14"/>
        <color rgb="FF000000"/>
        <rFont val="標楷體"/>
        <family val="4"/>
        <charset val="136"/>
      </rPr>
      <t>人種的未來</t>
    </r>
  </si>
  <si>
    <r>
      <rPr>
        <sz val="14"/>
        <color rgb="FF000000"/>
        <rFont val="標楷體"/>
        <family val="4"/>
        <charset val="136"/>
      </rPr>
      <t>【國際醫療新技術】</t>
    </r>
    <r>
      <rPr>
        <sz val="14"/>
        <color rgb="FF000000"/>
        <rFont val="標楷體"/>
        <family val="4"/>
        <charset val="136"/>
      </rPr>
      <t xml:space="preserve">
</t>
    </r>
    <r>
      <rPr>
        <sz val="14"/>
        <color rgb="FF000000"/>
        <rFont val="Arial"/>
        <family val="2"/>
      </rPr>
      <t>DNA</t>
    </r>
    <r>
      <rPr>
        <sz val="14"/>
        <color rgb="FF000000"/>
        <rFont val="標楷體"/>
        <family val="4"/>
        <charset val="136"/>
      </rPr>
      <t>分析</t>
    </r>
    <r>
      <rPr>
        <sz val="14"/>
        <color rgb="FF000000"/>
        <rFont val="標楷體"/>
        <family val="4"/>
        <charset val="136"/>
      </rPr>
      <t>–</t>
    </r>
    <r>
      <rPr>
        <sz val="14"/>
        <color rgb="FF000000"/>
        <rFont val="標楷體"/>
        <family val="4"/>
        <charset val="136"/>
      </rPr>
      <t>現代醫學的展望</t>
    </r>
  </si>
  <si>
    <r>
      <rPr>
        <sz val="14"/>
        <color rgb="FF000000"/>
        <rFont val="標楷體"/>
        <family val="4"/>
        <charset val="136"/>
      </rPr>
      <t>微生物的奇蹟：小幫手，大影響</t>
    </r>
  </si>
  <si>
    <r>
      <rPr>
        <sz val="14"/>
        <color rgb="FF000000"/>
        <rFont val="標楷體"/>
        <family val="4"/>
        <charset val="136"/>
      </rPr>
      <t>美食拯救地球</t>
    </r>
    <r>
      <rPr>
        <sz val="14"/>
        <color rgb="FF000000"/>
        <rFont val="Arial"/>
        <family val="2"/>
      </rPr>
      <t>(Feast to Save the Planet)</t>
    </r>
  </si>
  <si>
    <r>
      <rPr>
        <sz val="14"/>
        <color rgb="FF000000"/>
        <rFont val="標楷體"/>
        <family val="4"/>
        <charset val="136"/>
      </rPr>
      <t>農業</t>
    </r>
    <r>
      <rPr>
        <sz val="14"/>
        <color rgb="FF000000"/>
        <rFont val="Arial"/>
        <family val="2"/>
      </rPr>
      <t>4.0</t>
    </r>
  </si>
  <si>
    <t>【科學探索新知】
植物的研究–它們會思考和感覺嗎</t>
  </si>
  <si>
    <r>
      <rPr>
        <sz val="14"/>
        <color rgb="FF000000"/>
        <rFont val="標楷體"/>
        <family val="4"/>
        <charset val="136"/>
      </rPr>
      <t>【農夫與他的田】</t>
    </r>
    <r>
      <rPr>
        <sz val="14"/>
        <color rgb="FF000000"/>
        <rFont val="Arial"/>
        <family val="2"/>
      </rPr>
      <t>249</t>
    </r>
    <r>
      <rPr>
        <sz val="14"/>
        <color rgb="FF000000"/>
        <rFont val="標楷體"/>
        <family val="4"/>
        <charset val="136"/>
      </rPr>
      <t>臺灣原生奇異果</t>
    </r>
  </si>
  <si>
    <r>
      <rPr>
        <sz val="14"/>
        <color rgb="FF000000"/>
        <rFont val="標楷體"/>
        <family val="4"/>
        <charset val="136"/>
      </rPr>
      <t>「電」的故事</t>
    </r>
    <r>
      <rPr>
        <sz val="14"/>
        <color rgb="FF000000"/>
        <rFont val="標楷體"/>
        <family val="4"/>
        <charset val="136"/>
      </rPr>
      <t xml:space="preserve">
</t>
    </r>
    <r>
      <rPr>
        <sz val="14"/>
        <color rgb="FF000000"/>
        <rFont val="Arial"/>
        <family val="2"/>
      </rPr>
      <t>(Shock and Awe : The Story of Electricity)
(</t>
    </r>
    <r>
      <rPr>
        <sz val="14"/>
        <color rgb="FF000000"/>
        <rFont val="標楷體"/>
        <family val="4"/>
        <charset val="136"/>
      </rPr>
      <t>第一集</t>
    </r>
    <r>
      <rPr>
        <sz val="14"/>
        <color rgb="FF000000"/>
        <rFont val="Arial"/>
        <family val="2"/>
      </rPr>
      <t>)</t>
    </r>
    <r>
      <rPr>
        <sz val="14"/>
        <color rgb="FF000000"/>
        <rFont val="標楷體"/>
        <family val="4"/>
        <charset val="136"/>
      </rPr>
      <t>火花</t>
    </r>
    <r>
      <rPr>
        <sz val="14"/>
        <color rgb="FF000000"/>
        <rFont val="Arial"/>
        <family val="2"/>
      </rPr>
      <t>&lt;Spark&gt;
(</t>
    </r>
    <r>
      <rPr>
        <sz val="14"/>
        <color rgb="FF000000"/>
        <rFont val="標楷體"/>
        <family val="4"/>
        <charset val="136"/>
      </rPr>
      <t>第二集</t>
    </r>
    <r>
      <rPr>
        <sz val="14"/>
        <color rgb="FF000000"/>
        <rFont val="Arial"/>
        <family val="2"/>
      </rPr>
      <t>)</t>
    </r>
    <r>
      <rPr>
        <sz val="14"/>
        <color rgb="FF000000"/>
        <rFont val="標楷體"/>
        <family val="4"/>
        <charset val="136"/>
      </rPr>
      <t>發明的</t>
    </r>
    <r>
      <rPr>
        <sz val="14"/>
        <color rgb="FFFF0000"/>
        <rFont val="標楷體"/>
        <family val="4"/>
        <charset val="136"/>
      </rPr>
      <t>時</t>
    </r>
    <r>
      <rPr>
        <sz val="14"/>
        <color rgb="FF000000"/>
        <rFont val="標楷體"/>
        <family val="4"/>
        <charset val="136"/>
      </rPr>
      <t>代</t>
    </r>
    <r>
      <rPr>
        <sz val="14"/>
        <color rgb="FF000000"/>
        <rFont val="Arial"/>
        <family val="2"/>
      </rPr>
      <t>&lt;The Age of Invention&gt;
(</t>
    </r>
    <r>
      <rPr>
        <sz val="14"/>
        <color rgb="FF000000"/>
        <rFont val="標楷體"/>
        <family val="4"/>
        <charset val="136"/>
      </rPr>
      <t>第三集</t>
    </r>
    <r>
      <rPr>
        <sz val="14"/>
        <color rgb="FF000000"/>
        <rFont val="Arial"/>
        <family val="2"/>
      </rPr>
      <t>)</t>
    </r>
    <r>
      <rPr>
        <sz val="14"/>
        <color rgb="FFFF0000"/>
        <rFont val="標楷體"/>
        <family val="4"/>
        <charset val="136"/>
      </rPr>
      <t>啟示</t>
    </r>
    <r>
      <rPr>
        <sz val="14"/>
        <color rgb="FF000000"/>
        <rFont val="標楷體"/>
        <family val="4"/>
        <charset val="136"/>
      </rPr>
      <t>與革命</t>
    </r>
    <r>
      <rPr>
        <sz val="14"/>
        <color rgb="FF000000"/>
        <rFont val="Arial"/>
        <family val="2"/>
      </rPr>
      <t>&lt;Revelations and Revolutions&gt;</t>
    </r>
  </si>
  <si>
    <r>
      <rPr>
        <sz val="14"/>
        <color rgb="FF000000"/>
        <rFont val="標楷體"/>
        <family val="4"/>
        <charset val="136"/>
      </rPr>
      <t>鯉魚癡～從日本愛知走向世界～</t>
    </r>
  </si>
  <si>
    <r>
      <rPr>
        <sz val="14"/>
        <color rgb="FF000000"/>
        <rFont val="標楷體"/>
        <family val="4"/>
        <charset val="136"/>
      </rPr>
      <t>捕鰻的人</t>
    </r>
    <r>
      <rPr>
        <sz val="14"/>
        <color rgb="FF000000"/>
        <rFont val="Arial"/>
        <family val="2"/>
      </rPr>
      <t>(THE CATCH)</t>
    </r>
  </si>
  <si>
    <r>
      <rPr>
        <sz val="14"/>
        <color rgb="FF000000"/>
        <rFont val="標楷體"/>
        <family val="4"/>
        <charset val="136"/>
      </rPr>
      <t>基因不全</t>
    </r>
    <r>
      <rPr>
        <sz val="14"/>
        <color rgb="FF000000"/>
        <rFont val="Arial"/>
        <family val="2"/>
      </rPr>
      <t>–</t>
    </r>
    <r>
      <rPr>
        <sz val="14"/>
        <color rgb="FF000000"/>
        <rFont val="標楷體"/>
        <family val="4"/>
        <charset val="136"/>
      </rPr>
      <t>表觀遺傳學和命運的作用</t>
    </r>
  </si>
  <si>
    <r>
      <rPr>
        <sz val="14"/>
        <color rgb="FF000000"/>
        <rFont val="標楷體"/>
        <family val="4"/>
        <charset val="136"/>
      </rPr>
      <t>【國際醫療新知</t>
    </r>
    <r>
      <rPr>
        <sz val="14"/>
        <color rgb="FF000000"/>
        <rFont val="Arial"/>
        <family val="2"/>
      </rPr>
      <t>(II)</t>
    </r>
    <r>
      <rPr>
        <sz val="14"/>
        <color rgb="FF000000"/>
        <rFont val="標楷體"/>
        <family val="4"/>
        <charset val="136"/>
      </rPr>
      <t>】</t>
    </r>
    <r>
      <rPr>
        <sz val="14"/>
        <color rgb="FF000000"/>
        <rFont val="標楷體"/>
        <family val="4"/>
        <charset val="136"/>
      </rPr>
      <t xml:space="preserve">
因恐懼而生的疾病</t>
    </r>
    <r>
      <rPr>
        <sz val="14"/>
        <color rgb="FF000000"/>
        <rFont val="標楷體"/>
        <family val="4"/>
        <charset val="136"/>
      </rPr>
      <t>–</t>
    </r>
    <r>
      <rPr>
        <sz val="14"/>
        <color rgb="FF000000"/>
        <rFont val="標楷體"/>
        <family val="4"/>
        <charset val="136"/>
      </rPr>
      <t>克服焦慮症</t>
    </r>
  </si>
  <si>
    <t>【科技新研發】
生物科技～基因工程的商機</t>
  </si>
  <si>
    <r>
      <rPr>
        <sz val="14"/>
        <color rgb="FF000000"/>
        <rFont val="標楷體"/>
        <family val="4"/>
        <charset val="136"/>
      </rPr>
      <t>生物戰起源：抗生素抗藥性</t>
    </r>
  </si>
  <si>
    <t>刪海經+鱟 特別版</t>
  </si>
  <si>
    <r>
      <rPr>
        <sz val="14"/>
        <color rgb="FF000000"/>
        <rFont val="標楷體"/>
        <family val="4"/>
        <charset val="136"/>
      </rPr>
      <t>探索：自己動手做科學</t>
    </r>
    <r>
      <rPr>
        <sz val="14"/>
        <color rgb="FF000000"/>
        <rFont val="Arial"/>
        <family val="2"/>
      </rPr>
      <t>(</t>
    </r>
    <r>
      <rPr>
        <sz val="14"/>
        <color rgb="FF000000"/>
        <rFont val="標楷體"/>
        <family val="4"/>
        <charset val="136"/>
      </rPr>
      <t>系列三</t>
    </r>
    <r>
      <rPr>
        <sz val="14"/>
        <color rgb="FF000000"/>
        <rFont val="Arial"/>
        <family val="2"/>
      </rPr>
      <t xml:space="preserve">)
(Xploration </t>
    </r>
    <r>
      <rPr>
        <sz val="14"/>
        <color rgb="FF000000"/>
        <rFont val="標楷體"/>
        <family val="4"/>
        <charset val="136"/>
      </rPr>
      <t>：</t>
    </r>
    <r>
      <rPr>
        <sz val="14"/>
        <color rgb="FF000000"/>
        <rFont val="Arial"/>
        <family val="2"/>
      </rPr>
      <t>DIY Sci  series 3)
(1)</t>
    </r>
    <r>
      <rPr>
        <sz val="14"/>
        <color rgb="FF000000"/>
        <rFont val="標楷體"/>
        <family val="4"/>
        <charset val="136"/>
      </rPr>
      <t>最佳實驗</t>
    </r>
    <r>
      <rPr>
        <sz val="14"/>
        <color rgb="FF000000"/>
        <rFont val="Arial"/>
        <family val="2"/>
      </rPr>
      <t>&lt;Best Experimants&gt; 
(2)</t>
    </r>
    <r>
      <rPr>
        <sz val="14"/>
        <color rgb="FF000000"/>
        <rFont val="標楷體"/>
        <family val="4"/>
        <charset val="136"/>
      </rPr>
      <t>科學博物館</t>
    </r>
    <r>
      <rPr>
        <sz val="14"/>
        <color rgb="FF000000"/>
        <rFont val="Arial"/>
        <family val="2"/>
      </rPr>
      <t>(</t>
    </r>
    <r>
      <rPr>
        <sz val="14"/>
        <color rgb="FF000000"/>
        <rFont val="標楷體"/>
        <family val="4"/>
        <charset val="136"/>
      </rPr>
      <t>一</t>
    </r>
    <r>
      <rPr>
        <sz val="14"/>
        <color rgb="FF000000"/>
        <rFont val="Arial"/>
        <family val="2"/>
      </rPr>
      <t>)&lt;Science Museum ( 1 )&gt; 
(3)</t>
    </r>
    <r>
      <rPr>
        <sz val="14"/>
        <color rgb="FF000000"/>
        <rFont val="標楷體"/>
        <family val="4"/>
        <charset val="136"/>
      </rPr>
      <t>科學博物館</t>
    </r>
    <r>
      <rPr>
        <sz val="14"/>
        <color rgb="FF000000"/>
        <rFont val="Arial"/>
        <family val="2"/>
      </rPr>
      <t>(</t>
    </r>
    <r>
      <rPr>
        <sz val="14"/>
        <color rgb="FF000000"/>
        <rFont val="標楷體"/>
        <family val="4"/>
        <charset val="136"/>
      </rPr>
      <t>二</t>
    </r>
    <r>
      <rPr>
        <sz val="14"/>
        <color rgb="FF000000"/>
        <rFont val="Arial"/>
        <family val="2"/>
      </rPr>
      <t>)&lt;Science Museum ( 2 )&gt;
(4)</t>
    </r>
    <r>
      <rPr>
        <sz val="14"/>
        <color rgb="FF000000"/>
        <rFont val="標楷體"/>
        <family val="4"/>
        <charset val="136"/>
      </rPr>
      <t>神奇的黏液</t>
    </r>
    <r>
      <rPr>
        <sz val="14"/>
        <color rgb="FF000000"/>
        <rFont val="Arial"/>
        <family val="2"/>
      </rPr>
      <t>&lt;Amazing Slime&gt;
(5)</t>
    </r>
    <r>
      <rPr>
        <sz val="14"/>
        <color rgb="FF000000"/>
        <rFont val="標楷體"/>
        <family val="4"/>
        <charset val="136"/>
      </rPr>
      <t>車庫宅男</t>
    </r>
    <r>
      <rPr>
        <sz val="14"/>
        <color rgb="FF000000"/>
        <rFont val="Arial"/>
        <family val="2"/>
      </rPr>
      <t>(</t>
    </r>
    <r>
      <rPr>
        <sz val="14"/>
        <color rgb="FF000000"/>
        <rFont val="標楷體"/>
        <family val="4"/>
        <charset val="136"/>
      </rPr>
      <t>一</t>
    </r>
    <r>
      <rPr>
        <sz val="14"/>
        <color rgb="FF000000"/>
        <rFont val="Arial"/>
        <family val="2"/>
      </rPr>
      <t>)&lt;Garage Geeks #1&gt;
(6)</t>
    </r>
    <r>
      <rPr>
        <sz val="14"/>
        <color rgb="FF000000"/>
        <rFont val="標楷體"/>
        <family val="4"/>
        <charset val="136"/>
      </rPr>
      <t>車庫宅男</t>
    </r>
    <r>
      <rPr>
        <sz val="14"/>
        <color rgb="FF000000"/>
        <rFont val="Arial"/>
        <family val="2"/>
      </rPr>
      <t>(</t>
    </r>
    <r>
      <rPr>
        <sz val="14"/>
        <color rgb="FF000000"/>
        <rFont val="標楷體"/>
        <family val="4"/>
        <charset val="136"/>
      </rPr>
      <t>二</t>
    </r>
    <r>
      <rPr>
        <sz val="14"/>
        <color rgb="FF000000"/>
        <rFont val="Arial"/>
        <family val="2"/>
      </rPr>
      <t>)&lt;Garage Geeks #2&gt;
(7)</t>
    </r>
    <r>
      <rPr>
        <sz val="14"/>
        <color rgb="FF000000"/>
        <rFont val="標楷體"/>
        <family val="4"/>
        <charset val="136"/>
      </rPr>
      <t>土爾沙博覽會</t>
    </r>
    <r>
      <rPr>
        <sz val="14"/>
        <color rgb="FF000000"/>
        <rFont val="Arial"/>
        <family val="2"/>
      </rPr>
      <t>&lt;Tulsa Expo.&gt;
(8)</t>
    </r>
    <r>
      <rPr>
        <sz val="14"/>
        <color rgb="FF000000"/>
        <rFont val="標楷體"/>
        <family val="4"/>
        <charset val="136"/>
      </rPr>
      <t>飛行玩具</t>
    </r>
    <r>
      <rPr>
        <sz val="14"/>
        <color rgb="FF000000"/>
        <rFont val="Arial"/>
        <family val="2"/>
      </rPr>
      <t>&lt;Flying Things&gt;
(9)</t>
    </r>
    <r>
      <rPr>
        <sz val="14"/>
        <color rgb="FF000000"/>
        <rFont val="標楷體"/>
        <family val="4"/>
        <charset val="136"/>
      </rPr>
      <t>腦筋急轉彎</t>
    </r>
    <r>
      <rPr>
        <sz val="14"/>
        <color rgb="FF000000"/>
        <rFont val="Arial"/>
        <family val="2"/>
      </rPr>
      <t>&lt;Brainstumpers&gt;</t>
    </r>
  </si>
  <si>
    <r>
      <rPr>
        <sz val="14"/>
        <color rgb="FF000000"/>
        <rFont val="標楷體"/>
        <family val="4"/>
        <charset val="136"/>
      </rPr>
      <t>疾病大追擊</t>
    </r>
    <r>
      <rPr>
        <sz val="14"/>
        <color rgb="FF000000"/>
        <rFont val="Arial"/>
        <family val="2"/>
      </rPr>
      <t>(Disease Hunters)
(1)</t>
    </r>
    <r>
      <rPr>
        <sz val="14"/>
        <color rgb="FF000000"/>
        <rFont val="標楷體"/>
        <family val="4"/>
        <charset val="136"/>
      </rPr>
      <t>病毒威脅</t>
    </r>
    <r>
      <rPr>
        <sz val="14"/>
        <color rgb="FF000000"/>
        <rFont val="標楷體"/>
        <family val="4"/>
        <charset val="136"/>
      </rPr>
      <t xml:space="preserve">
</t>
    </r>
    <r>
      <rPr>
        <sz val="14"/>
        <color rgb="FF000000"/>
        <rFont val="Arial"/>
        <family val="2"/>
      </rPr>
      <t>(2)</t>
    </r>
    <r>
      <rPr>
        <sz val="14"/>
        <color rgb="FF000000"/>
        <rFont val="標楷體"/>
        <family val="4"/>
        <charset val="136"/>
      </rPr>
      <t>對抗細菌</t>
    </r>
    <r>
      <rPr>
        <sz val="14"/>
        <color rgb="FF000000"/>
        <rFont val="標楷體"/>
        <family val="4"/>
        <charset val="136"/>
      </rPr>
      <t xml:space="preserve">
</t>
    </r>
    <r>
      <rPr>
        <sz val="14"/>
        <color rgb="FF000000"/>
        <rFont val="Arial"/>
        <family val="2"/>
      </rPr>
      <t>(3)</t>
    </r>
    <r>
      <rPr>
        <sz val="14"/>
        <color rgb="FF000000"/>
        <rFont val="標楷體"/>
        <family val="4"/>
        <charset val="136"/>
      </rPr>
      <t>蚊媒病害</t>
    </r>
  </si>
  <si>
    <r>
      <rPr>
        <sz val="14"/>
        <color rgb="FF000000"/>
        <rFont val="標楷體"/>
        <family val="4"/>
        <charset val="136"/>
      </rPr>
      <t>餐桌上的紅金帝國</t>
    </r>
  </si>
  <si>
    <r>
      <rPr>
        <sz val="14"/>
        <color rgb="FF000000"/>
        <rFont val="標楷體"/>
        <family val="4"/>
        <charset val="136"/>
      </rPr>
      <t>不能說的葡萄酒</t>
    </r>
  </si>
  <si>
    <t>酒神舒曼</t>
  </si>
  <si>
    <r>
      <rPr>
        <sz val="14"/>
        <color rgb="FF000000"/>
        <rFont val="標楷體"/>
        <family val="4"/>
        <charset val="136"/>
      </rPr>
      <t>美食探源之旅</t>
    </r>
    <r>
      <rPr>
        <sz val="14"/>
        <color rgb="FF000000"/>
        <rFont val="Arial"/>
        <family val="2"/>
      </rPr>
      <t>(Before the Plate)</t>
    </r>
  </si>
  <si>
    <t>113年圖書與會展館會展活動組教學媒體資料採購</t>
  </si>
  <si>
    <t xml:space="preserve">氣候變遷下的資源循環
Climate For Change: Closing The Loop
１)物盡其用 WASTE NOT… 
２)循環利用 THE CIRCULAR CITY </t>
  </si>
  <si>
    <t>「綠能」醜聞曝光 The Green Energy Scandal Exposed</t>
  </si>
  <si>
    <t>瑞典環保少女：改變世界的一年 Greta Thunberg : A Year to Change the World</t>
  </si>
  <si>
    <t>休運系</t>
  </si>
  <si>
    <t>大叔足球夢</t>
  </si>
  <si>
    <t>健康老化，健康樂活
INCREDIBLE AGING～Adding Life to Your Years</t>
  </si>
  <si>
    <t>抗老大作戰
HACK YOUR AGE</t>
  </si>
  <si>
    <t>米其林主廚：百年的滋味</t>
  </si>
  <si>
    <t>TVBS看板人物-33國700店 日出茶太"珍珠奶茶"好拚！</t>
  </si>
  <si>
    <t>TVBS看板人物-摘米其林三星！ 艱忍卓絕 頤宮英雄</t>
  </si>
  <si>
    <t>是什麼殺害了鯨魚 What Killed the Whale</t>
  </si>
  <si>
    <t xml:space="preserve">為海洋生態種樹的漁夫(英.日語發音,中英日文字幕)
The Fisherman and the Forest  </t>
  </si>
  <si>
    <t>海岸群像</t>
  </si>
  <si>
    <t>退潮</t>
  </si>
  <si>
    <t xml:space="preserve">講麼个故事  </t>
  </si>
  <si>
    <t>柿子色的街灯</t>
  </si>
  <si>
    <t>客客客棧</t>
  </si>
  <si>
    <t>藝術很有事：文化民俗類【鬼月】專輯</t>
  </si>
  <si>
    <t>灰熊寶寶與我 Grizzly Bear Cubs and Me</t>
  </si>
  <si>
    <t>拯救穿山甲 Pangolins - The World's Most Wanted Animal</t>
  </si>
  <si>
    <t>野放水獭寶寶 Supercharged Otters</t>
  </si>
  <si>
    <t>保護老虎:打擊非法勾當  Tigers - Hunting the Traffickers</t>
  </si>
  <si>
    <t>第一批</t>
  </si>
  <si>
    <t>第二批</t>
  </si>
  <si>
    <t>第三批</t>
  </si>
  <si>
    <t>搶救大堡礁</t>
  </si>
  <si>
    <t>海洋‧恆春</t>
  </si>
  <si>
    <t>友善環境‧自然共生</t>
  </si>
  <si>
    <t>魚之子</t>
  </si>
  <si>
    <t>碳交易</t>
  </si>
  <si>
    <t>林蒼生：腦筋要跟上時代，心靈要貼近自然（名人書房）</t>
  </si>
  <si>
    <t>脂肪的迷思  The Truth About Fat</t>
  </si>
  <si>
    <t>進擊的農婦</t>
  </si>
  <si>
    <t>美味的垃圾食物</t>
  </si>
  <si>
    <t>飲食覺醒：吃對食物，吃出健康！
IN DEFENSE OF FOOD</t>
  </si>
  <si>
    <t>浪費食物的故事Wasted! The Story of Food Waste</t>
  </si>
  <si>
    <t>永續餐桌Sustainable Table: What's on your plate?</t>
  </si>
  <si>
    <t>綠色飲食革命H.O.P.E. Food Matters, You Matter</t>
  </si>
  <si>
    <t>人類飲食進化論</t>
  </si>
  <si>
    <t>你在浪費食物嗎?</t>
  </si>
  <si>
    <t>遇見Ｚ世代 MEET THE ZOOMERS
１)我的生活X我的規矩
２)父母是助力或阻力？
３)被中斷的生活
４)面對現實</t>
  </si>
  <si>
    <t>不夠善良的我們</t>
  </si>
  <si>
    <t>音樂旅人 Music Voyager
１)吉普賽之旅－印度
　 饒舌、搖滾、雷鬼－牙買加
２)音樂嘉年華－路易斯安那
    鄉村音樂的搖籃－東田納西
３)沙漠之聲－以色列
　 神秘的卡帕多奇亞－土耳其
４)騷莎舞之都－哥倫比亞
　 賈卡努狂歡節－巴哈馬</t>
  </si>
  <si>
    <t>4拍4家族</t>
  </si>
  <si>
    <t>奇妙的樂器
BEAT THE DRUM FOR MUSIC
１)奇妙的聲音
２)打擊樂器 / 管樂器
３)弦樂器 / 電子樂器</t>
  </si>
  <si>
    <t>古希臘音樂
Music of Ancient Greece</t>
  </si>
  <si>
    <t>我的媽媽開Gay Bar</t>
  </si>
  <si>
    <t>愛別離苦</t>
  </si>
  <si>
    <t>失控網紅</t>
  </si>
  <si>
    <t>玫瑰人生</t>
  </si>
  <si>
    <t>圖館統籌</t>
  </si>
  <si>
    <t>招標_第一批</t>
  </si>
  <si>
    <t>小額採</t>
    <phoneticPr fontId="11" type="noConversion"/>
  </si>
  <si>
    <t>招標_第二批</t>
    <phoneticPr fontId="11" type="noConversion"/>
  </si>
  <si>
    <t>招標_第三批</t>
    <phoneticPr fontId="11" type="noConversion"/>
  </si>
  <si>
    <t>招標_第四批</t>
    <phoneticPr fontId="11" type="noConversion"/>
  </si>
  <si>
    <t>九槍</t>
    <phoneticPr fontId="11" type="noConversion"/>
  </si>
  <si>
    <t>小計</t>
    <phoneticPr fontId="11" type="noConversion"/>
  </si>
  <si>
    <t>合計</t>
    <phoneticPr fontId="11" type="noConversion"/>
  </si>
  <si>
    <t>114年圖書與會展館技術服務組教學媒體資料採購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</si>
</sst>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 &quot;#,##0.00&quot; &quot;;&quot;-&quot;#,##0.00&quot; &quot;;&quot; -&quot;00&quot; &quot;;&quot; &quot;@&quot; &quot;"/>
    <numFmt numFmtId="177" formatCode="&quot;$&quot;#,##0"/>
    <numFmt numFmtId="178" formatCode="&quot; &quot;#,##0&quot; &quot;;&quot;-&quot;#,##0&quot; &quot;;&quot; -&quot;00&quot; &quot;;&quot; &quot;@&quot; &quot;"/>
    <numFmt numFmtId="179" formatCode="#,##0&quot; &quot;;[Red]&quot;(&quot;#,##0&quot;)&quot;"/>
    <numFmt numFmtId="180" formatCode="0.00&quot; &quot;;[Red]&quot;(&quot;0.00&quot;)&quot;"/>
    <numFmt numFmtId="181" formatCode="#,##0;[Red]#,##0"/>
    <numFmt numFmtId="182" formatCode="0&quot; &quot;"/>
    <numFmt numFmtId="183" formatCode="#,##0&quot; &quot;"/>
    <numFmt numFmtId="184" formatCode="#,##0;[Red]&quot;-&quot;#,##0"/>
    <numFmt numFmtId="185" formatCode="#,##0_);[Red]\(#,##0\)"/>
  </numFmts>
  <fonts count="32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0"/>
      <color rgb="FFFFFFFF"/>
      <name val="Arial"/>
      <family val="2"/>
    </font>
    <font>
      <sz val="14"/>
      <color rgb="FF000000"/>
      <name val="新細明體"/>
      <family val="1"/>
      <charset val="136"/>
    </font>
    <font>
      <u/>
      <sz val="12"/>
      <color rgb="FF0000FF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Times New Roman"/>
      <family val="1"/>
    </font>
    <font>
      <b/>
      <sz val="12"/>
      <color rgb="FF333399"/>
      <name val="標楷體"/>
      <family val="4"/>
      <charset val="136"/>
    </font>
    <font>
      <b/>
      <sz val="12"/>
      <color rgb="FF333399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D0D0D"/>
      <name val="Times New Roman"/>
      <family val="1"/>
    </font>
    <font>
      <sz val="10"/>
      <color rgb="FF0D0D0D"/>
      <name val="Times New Roman"/>
      <family val="1"/>
    </font>
    <font>
      <sz val="10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2"/>
      <color rgb="FF0D0D0D"/>
      <name val="標楷體"/>
      <family val="4"/>
      <charset val="136"/>
    </font>
    <font>
      <b/>
      <sz val="12"/>
      <color rgb="FF000000"/>
      <name val="Times New Roman"/>
      <family val="1"/>
    </font>
    <font>
      <sz val="10"/>
      <color rgb="FF000000"/>
      <name val="新細明體"/>
      <family val="1"/>
      <charset val="136"/>
    </font>
    <font>
      <sz val="12"/>
      <color rgb="FFC4BD97"/>
      <name val="標楷體"/>
      <family val="4"/>
      <charset val="136"/>
    </font>
    <font>
      <u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4"/>
      <color rgb="FF000000"/>
      <name val="Arial"/>
      <family val="2"/>
    </font>
    <font>
      <sz val="14"/>
      <color rgb="FFFF0000"/>
      <name val="標楷體"/>
      <family val="4"/>
      <charset val="136"/>
    </font>
    <font>
      <sz val="14"/>
      <color rgb="FF000000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8064A2"/>
        <bgColor rgb="FF8064A2"/>
      </patternFill>
    </fill>
    <fill>
      <patternFill patternType="solid">
        <fgColor rgb="FFCCECFF"/>
        <bgColor rgb="FFCCECFF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CCECFF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1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 applyNumberFormat="0" applyBorder="0" applyProtection="0">
      <alignment vertical="top"/>
    </xf>
    <xf numFmtId="0" fontId="1" fillId="0" borderId="0" applyNumberFormat="0" applyFont="0" applyBorder="0" applyProtection="0">
      <alignment vertical="top"/>
    </xf>
    <xf numFmtId="0" fontId="3" fillId="0" borderId="0" applyNumberFormat="0" applyBorder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3" borderId="0" applyNumberFormat="0" applyFon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Border="1">
      <alignment vertical="center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9" fillId="0" borderId="1" xfId="0" applyFont="1" applyBorder="1">
      <alignment vertical="center"/>
    </xf>
    <xf numFmtId="177" fontId="9" fillId="0" borderId="1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177" fontId="10" fillId="0" borderId="1" xfId="0" applyNumberFormat="1" applyFont="1" applyBorder="1">
      <alignment vertical="center"/>
    </xf>
    <xf numFmtId="0" fontId="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82" fontId="7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3" fontId="7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177" fontId="10" fillId="0" borderId="2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8" fontId="1" fillId="0" borderId="1" xfId="1" applyNumberForma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8" fontId="1" fillId="0" borderId="1" xfId="1" applyNumberFormat="1" applyBorder="1" applyAlignment="1">
      <alignment horizontal="right" vertical="center"/>
    </xf>
    <xf numFmtId="0" fontId="12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/>
    </xf>
    <xf numFmtId="183" fontId="12" fillId="0" borderId="1" xfId="0" applyNumberFormat="1" applyFont="1" applyBorder="1">
      <alignment vertical="center"/>
    </xf>
    <xf numFmtId="0" fontId="13" fillId="4" borderId="1" xfId="0" applyFont="1" applyFill="1" applyBorder="1" applyAlignment="1">
      <alignment horizontal="right" vertical="center" wrapText="1"/>
    </xf>
    <xf numFmtId="0" fontId="14" fillId="4" borderId="1" xfId="0" applyFont="1" applyFill="1" applyBorder="1">
      <alignment vertical="center"/>
    </xf>
    <xf numFmtId="183" fontId="14" fillId="4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5" fillId="0" borderId="0" xfId="0" applyFo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183" fontId="12" fillId="0" borderId="1" xfId="0" applyNumberFormat="1" applyFont="1" applyBorder="1" applyAlignment="1">
      <alignment horizontal="right" vertical="center"/>
    </xf>
    <xf numFmtId="0" fontId="14" fillId="4" borderId="1" xfId="0" applyFont="1" applyFill="1" applyBorder="1" applyAlignment="1">
      <alignment horizontal="right" vertical="center"/>
    </xf>
    <xf numFmtId="183" fontId="14" fillId="4" borderId="1" xfId="0" applyNumberFormat="1" applyFont="1" applyFill="1" applyBorder="1" applyAlignment="1">
      <alignment horizontal="right" vertical="center"/>
    </xf>
    <xf numFmtId="0" fontId="16" fillId="5" borderId="1" xfId="0" applyFont="1" applyFill="1" applyBorder="1">
      <alignment vertical="center"/>
    </xf>
    <xf numFmtId="183" fontId="16" fillId="5" borderId="1" xfId="0" applyNumberFormat="1" applyFont="1" applyFill="1" applyBorder="1">
      <alignment vertical="center"/>
    </xf>
    <xf numFmtId="0" fontId="15" fillId="0" borderId="0" xfId="0" applyFont="1" applyFill="1" applyAlignment="1">
      <alignment horizontal="right" vertical="center"/>
    </xf>
    <xf numFmtId="183" fontId="15" fillId="0" borderId="0" xfId="0" applyNumberFormat="1" applyFo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183" fontId="18" fillId="0" borderId="0" xfId="0" applyNumberFormat="1" applyFont="1">
      <alignment vertical="center"/>
    </xf>
    <xf numFmtId="0" fontId="12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Fill="1" applyBorder="1">
      <alignment vertical="center"/>
    </xf>
    <xf numFmtId="179" fontId="12" fillId="0" borderId="1" xfId="0" applyNumberFormat="1" applyFont="1" applyBorder="1">
      <alignment vertical="center"/>
    </xf>
    <xf numFmtId="179" fontId="14" fillId="4" borderId="1" xfId="0" applyNumberFormat="1" applyFont="1" applyFill="1" applyBorder="1">
      <alignment vertical="center"/>
    </xf>
    <xf numFmtId="179" fontId="16" fillId="5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79" fontId="12" fillId="0" borderId="1" xfId="0" applyNumberFormat="1" applyFont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179" fontId="14" fillId="4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179" fontId="12" fillId="0" borderId="0" xfId="0" applyNumberFormat="1" applyFont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179" fontId="12" fillId="0" borderId="4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184" fontId="23" fillId="0" borderId="1" xfId="0" applyNumberFormat="1" applyFont="1" applyFill="1" applyBorder="1" applyAlignment="1">
      <alignment horizontal="right" vertical="center" shrinkToFit="1"/>
    </xf>
    <xf numFmtId="0" fontId="23" fillId="0" borderId="1" xfId="0" applyFont="1" applyFill="1" applyBorder="1" applyAlignment="1">
      <alignment vertical="center" wrapText="1" shrinkToFit="1"/>
    </xf>
    <xf numFmtId="0" fontId="23" fillId="0" borderId="1" xfId="0" applyFont="1" applyFill="1" applyBorder="1" applyAlignment="1">
      <alignment vertical="top"/>
    </xf>
    <xf numFmtId="0" fontId="14" fillId="4" borderId="7" xfId="0" applyFont="1" applyFill="1" applyBorder="1" applyAlignment="1">
      <alignment horizontal="right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24" fillId="5" borderId="1" xfId="0" applyFont="1" applyFill="1" applyBorder="1">
      <alignment vertical="center"/>
    </xf>
    <xf numFmtId="179" fontId="24" fillId="5" borderId="1" xfId="0" applyNumberFormat="1" applyFont="1" applyFill="1" applyBorder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184" fontId="19" fillId="0" borderId="1" xfId="0" applyNumberFormat="1" applyFont="1" applyFill="1" applyBorder="1" applyAlignment="1">
      <alignment horizontal="right" vertical="center" shrinkToFit="1"/>
    </xf>
    <xf numFmtId="3" fontId="25" fillId="0" borderId="1" xfId="0" applyNumberFormat="1" applyFont="1" applyFill="1" applyBorder="1" applyAlignment="1">
      <alignment horizontal="right" vertical="center" wrapText="1"/>
    </xf>
    <xf numFmtId="3" fontId="25" fillId="0" borderId="1" xfId="0" applyNumberFormat="1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3" fontId="25" fillId="0" borderId="2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178" fontId="16" fillId="5" borderId="1" xfId="1" applyNumberFormat="1" applyFont="1" applyFill="1" applyBorder="1">
      <alignment vertical="center"/>
    </xf>
    <xf numFmtId="0" fontId="0" fillId="0" borderId="0" xfId="0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78" fontId="7" fillId="0" borderId="1" xfId="1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0" xfId="0" applyFont="1" applyFill="1">
      <alignment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2" applyFont="1" applyFill="1" applyBorder="1" applyAlignment="1">
      <alignment horizontal="left" vertical="center" wrapText="1"/>
    </xf>
    <xf numFmtId="179" fontId="7" fillId="6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178" fontId="16" fillId="5" borderId="1" xfId="1" applyNumberFormat="1" applyFont="1" applyFill="1" applyBorder="1" applyAlignment="1">
      <alignment horizontal="right" vertical="center"/>
    </xf>
    <xf numFmtId="179" fontId="12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 wrapText="1"/>
    </xf>
    <xf numFmtId="0" fontId="7" fillId="6" borderId="1" xfId="0" applyFont="1" applyFill="1" applyBorder="1">
      <alignment vertical="center"/>
    </xf>
    <xf numFmtId="0" fontId="13" fillId="4" borderId="1" xfId="0" applyFont="1" applyFill="1" applyBorder="1" applyAlignment="1">
      <alignment vertical="center" wrapText="1"/>
    </xf>
    <xf numFmtId="178" fontId="13" fillId="4" borderId="1" xfId="1" applyNumberFormat="1" applyFont="1" applyFill="1" applyBorder="1" applyAlignment="1">
      <alignment horizontal="right" vertical="center" wrapText="1"/>
    </xf>
    <xf numFmtId="178" fontId="7" fillId="6" borderId="1" xfId="1" applyNumberFormat="1" applyFont="1" applyFill="1" applyBorder="1" applyAlignment="1">
      <alignment horizontal="right" vertical="center" wrapText="1"/>
    </xf>
    <xf numFmtId="178" fontId="10" fillId="5" borderId="1" xfId="1" applyNumberFormat="1" applyFont="1" applyFill="1" applyBorder="1">
      <alignment vertical="center"/>
    </xf>
    <xf numFmtId="178" fontId="10" fillId="5" borderId="1" xfId="1" applyNumberFormat="1" applyFont="1" applyFill="1" applyBorder="1" applyAlignment="1">
      <alignment horizontal="right" vertical="center"/>
    </xf>
    <xf numFmtId="179" fontId="7" fillId="0" borderId="0" xfId="0" applyNumberFormat="1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78" fontId="7" fillId="0" borderId="1" xfId="1" applyNumberFormat="1" applyFont="1" applyBorder="1">
      <alignment vertical="center"/>
    </xf>
    <xf numFmtId="0" fontId="26" fillId="6" borderId="1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right" vertical="center"/>
    </xf>
    <xf numFmtId="181" fontId="7" fillId="0" borderId="1" xfId="1" applyNumberFormat="1" applyFont="1" applyFill="1" applyBorder="1" applyAlignment="1">
      <alignment vertical="center" shrinkToFi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right" vertical="center"/>
    </xf>
    <xf numFmtId="0" fontId="7" fillId="0" borderId="1" xfId="5" applyFont="1" applyFill="1" applyBorder="1" applyAlignment="1">
      <alignment horizontal="right" vertical="center" wrapText="1"/>
    </xf>
    <xf numFmtId="178" fontId="10" fillId="5" borderId="1" xfId="1" applyNumberFormat="1" applyFont="1" applyFill="1" applyBorder="1" applyAlignment="1">
      <alignment vertical="center"/>
    </xf>
    <xf numFmtId="180" fontId="7" fillId="0" borderId="0" xfId="0" applyNumberFormat="1" applyFont="1">
      <alignment vertical="center"/>
    </xf>
    <xf numFmtId="0" fontId="7" fillId="0" borderId="4" xfId="3" applyFont="1" applyFill="1" applyBorder="1" applyAlignment="1">
      <alignment horizontal="center" vertical="center"/>
    </xf>
    <xf numFmtId="178" fontId="7" fillId="0" borderId="1" xfId="1" applyNumberFormat="1" applyFont="1" applyFill="1" applyBorder="1" applyAlignment="1">
      <alignment vertical="center" shrinkToFit="1"/>
    </xf>
    <xf numFmtId="0" fontId="7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right" vertical="center" wrapText="1"/>
    </xf>
    <xf numFmtId="0" fontId="8" fillId="0" borderId="1" xfId="4" applyFont="1" applyFill="1" applyBorder="1" applyAlignment="1">
      <alignment vertical="center" wrapText="1"/>
    </xf>
    <xf numFmtId="0" fontId="29" fillId="0" borderId="1" xfId="4" applyFont="1" applyFill="1" applyBorder="1" applyAlignment="1">
      <alignment vertical="center" wrapText="1"/>
    </xf>
    <xf numFmtId="0" fontId="29" fillId="0" borderId="1" xfId="5" applyFont="1" applyFill="1" applyBorder="1" applyAlignment="1">
      <alignment vertical="center" wrapText="1"/>
    </xf>
    <xf numFmtId="0" fontId="29" fillId="0" borderId="1" xfId="4" applyFont="1" applyFill="1" applyBorder="1" applyAlignment="1">
      <alignment vertical="center"/>
    </xf>
    <xf numFmtId="0" fontId="31" fillId="0" borderId="5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right" vertical="center" wrapText="1"/>
    </xf>
    <xf numFmtId="0" fontId="7" fillId="6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justify" vertical="center" wrapText="1"/>
    </xf>
    <xf numFmtId="3" fontId="13" fillId="4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85" fontId="7" fillId="0" borderId="3" xfId="0" applyNumberFormat="1" applyFont="1" applyBorder="1" applyAlignment="1">
      <alignment horizontal="center" vertical="center" wrapText="1"/>
    </xf>
    <xf numFmtId="185" fontId="7" fillId="0" borderId="1" xfId="0" applyNumberFormat="1" applyFont="1" applyBorder="1">
      <alignment vertical="center"/>
    </xf>
    <xf numFmtId="0" fontId="13" fillId="7" borderId="7" xfId="0" applyFont="1" applyFill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7" borderId="1" xfId="0" applyFont="1" applyFill="1" applyBorder="1" applyAlignment="1">
      <alignment horizontal="center" vertical="center"/>
    </xf>
    <xf numFmtId="185" fontId="13" fillId="7" borderId="1" xfId="0" applyNumberFormat="1" applyFont="1" applyFill="1" applyBorder="1">
      <alignment vertical="center"/>
    </xf>
    <xf numFmtId="0" fontId="7" fillId="7" borderId="1" xfId="0" applyFont="1" applyFill="1" applyBorder="1">
      <alignment vertical="center"/>
    </xf>
    <xf numFmtId="0" fontId="7" fillId="0" borderId="4" xfId="0" applyFont="1" applyBorder="1" applyAlignment="1">
      <alignment horizontal="right" vertical="center"/>
    </xf>
    <xf numFmtId="0" fontId="13" fillId="7" borderId="1" xfId="0" applyFont="1" applyFill="1" applyBorder="1">
      <alignment vertical="center"/>
    </xf>
    <xf numFmtId="0" fontId="13" fillId="7" borderId="4" xfId="0" applyFont="1" applyFill="1" applyBorder="1" applyAlignment="1">
      <alignment horizontal="right" vertical="center"/>
    </xf>
    <xf numFmtId="185" fontId="7" fillId="0" borderId="1" xfId="1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185" fontId="7" fillId="0" borderId="3" xfId="1" applyNumberFormat="1" applyFont="1" applyFill="1" applyBorder="1" applyAlignment="1">
      <alignment horizontal="right" vertical="center" wrapText="1"/>
    </xf>
    <xf numFmtId="0" fontId="7" fillId="0" borderId="3" xfId="0" applyFont="1" applyBorder="1">
      <alignment vertical="center"/>
    </xf>
    <xf numFmtId="0" fontId="13" fillId="7" borderId="9" xfId="0" applyFont="1" applyFill="1" applyBorder="1" applyAlignment="1">
      <alignment horizontal="right" vertical="center"/>
    </xf>
    <xf numFmtId="0" fontId="13" fillId="7" borderId="9" xfId="0" applyFont="1" applyFill="1" applyBorder="1" applyAlignment="1">
      <alignment horizontal="center" vertical="center"/>
    </xf>
    <xf numFmtId="185" fontId="13" fillId="7" borderId="9" xfId="0" applyNumberFormat="1" applyFont="1" applyFill="1" applyBorder="1" applyAlignment="1">
      <alignment vertical="center"/>
    </xf>
    <xf numFmtId="0" fontId="13" fillId="7" borderId="9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185" fontId="7" fillId="0" borderId="5" xfId="0" applyNumberFormat="1" applyFont="1" applyBorder="1">
      <alignment vertical="center"/>
    </xf>
    <xf numFmtId="0" fontId="7" fillId="0" borderId="5" xfId="0" applyFont="1" applyBorder="1">
      <alignment vertical="center"/>
    </xf>
    <xf numFmtId="0" fontId="13" fillId="7" borderId="10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185" fontId="7" fillId="0" borderId="3" xfId="0" applyNumberFormat="1" applyFont="1" applyBorder="1">
      <alignment vertical="center"/>
    </xf>
    <xf numFmtId="0" fontId="13" fillId="0" borderId="9" xfId="0" applyFont="1" applyBorder="1" applyAlignment="1">
      <alignment horizontal="right" vertical="center"/>
    </xf>
    <xf numFmtId="185" fontId="13" fillId="7" borderId="9" xfId="0" applyNumberFormat="1" applyFont="1" applyFill="1" applyBorder="1">
      <alignment vertical="center"/>
    </xf>
    <xf numFmtId="0" fontId="13" fillId="7" borderId="9" xfId="0" applyFont="1" applyFill="1" applyBorder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185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185" fontId="7" fillId="0" borderId="9" xfId="0" applyNumberFormat="1" applyFont="1" applyFill="1" applyBorder="1">
      <alignment vertical="center"/>
    </xf>
    <xf numFmtId="0" fontId="7" fillId="0" borderId="0" xfId="0" applyFont="1" applyAlignment="1">
      <alignment horizontal="center" vertical="center"/>
    </xf>
    <xf numFmtId="185" fontId="7" fillId="0" borderId="0" xfId="0" applyNumberFormat="1" applyFont="1">
      <alignment vertical="center"/>
    </xf>
    <xf numFmtId="0" fontId="7" fillId="0" borderId="9" xfId="0" applyFont="1" applyBorder="1" applyAlignment="1">
      <alignment horizontal="right" vertical="center"/>
    </xf>
    <xf numFmtId="0" fontId="13" fillId="8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185" fontId="13" fillId="8" borderId="9" xfId="0" applyNumberFormat="1" applyFont="1" applyFill="1" applyBorder="1">
      <alignment vertical="center"/>
    </xf>
    <xf numFmtId="0" fontId="13" fillId="8" borderId="9" xfId="0" applyFont="1" applyFill="1" applyBorder="1">
      <alignment vertical="center"/>
    </xf>
    <xf numFmtId="0" fontId="13" fillId="7" borderId="1" xfId="0" applyFont="1" applyFill="1" applyBorder="1" applyAlignment="1">
      <alignment horizontal="center" vertical="center" wrapText="1"/>
    </xf>
  </cellXfs>
  <cellStyles count="11">
    <cellStyle name="cf1" xfId="6" xr:uid="{DC85BBC5-E208-4F23-9F19-D33607F80B58}"/>
    <cellStyle name="cf2" xfId="7" xr:uid="{2F61CE2C-1FA2-4877-ADA3-8628D0687B20}"/>
    <cellStyle name="cf3" xfId="8" xr:uid="{28635A2F-E69A-4B62-B963-F5508EB261BB}"/>
    <cellStyle name="cf4" xfId="9" xr:uid="{B6BBCBED-8ED8-498E-8CAF-7EDD17D494AC}"/>
    <cellStyle name="cf5" xfId="10" xr:uid="{9F666616-4304-4B32-BB2A-3E9BB4B8659B}"/>
    <cellStyle name="一般" xfId="0" builtinId="0" customBuiltin="1"/>
    <cellStyle name="一般 2" xfId="3" xr:uid="{085BF33F-5C83-4C99-842B-4266F7C1B717}"/>
    <cellStyle name="一般 4" xfId="4" xr:uid="{FD11D9ED-EA1E-43DC-9D25-36BF5A960753}"/>
    <cellStyle name="一般_智軒-詢價單(代智軒問科技)" xfId="2" xr:uid="{BD25D186-C936-462A-8A2C-079D5B6FC103}"/>
    <cellStyle name="千分位" xfId="1" builtinId="3" customBuiltin="1"/>
    <cellStyle name="超連結 2" xfId="5" xr:uid="{1F4B132A-2081-48D7-AF4C-815FCAD04CCE}"/>
  </cellStyles>
  <dxfs count="166">
    <dxf>
      <fill>
        <patternFill patternType="solid">
          <fgColor rgb="FF8064A2"/>
          <bgColor rgb="FF8064A2"/>
        </patternFill>
      </fill>
    </dxf>
    <dxf>
      <fill>
        <patternFill patternType="solid">
          <fgColor rgb="FF8064A2"/>
          <bgColor rgb="FF8064A2"/>
        </patternFill>
      </fill>
    </dxf>
    <dxf>
      <fill>
        <patternFill patternType="solid">
          <fgColor rgb="FF8064A2"/>
          <bgColor rgb="FF8064A2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ill>
        <patternFill patternType="solid">
          <fgColor rgb="FF8064A2"/>
          <bgColor rgb="FF8064A2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ill>
        <patternFill patternType="solid">
          <fgColor rgb="FF8064A2"/>
          <bgColor rgb="FF8064A2"/>
        </patternFill>
      </fill>
    </dxf>
    <dxf>
      <fill>
        <patternFill patternType="solid">
          <fgColor rgb="FF8064A2"/>
          <bgColor rgb="FF8064A2"/>
        </patternFill>
      </fill>
    </dxf>
    <dxf>
      <fill>
        <patternFill patternType="solid">
          <fgColor rgb="FF8064A2"/>
          <bgColor rgb="FF8064A2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8064A2"/>
          <bgColor rgb="FF8064A2"/>
        </patternFill>
      </fill>
    </dxf>
    <dxf>
      <fill>
        <patternFill patternType="solid">
          <fgColor rgb="FF8064A2"/>
          <bgColor rgb="FF8064A2"/>
        </patternFill>
      </fill>
    </dxf>
    <dxf>
      <fill>
        <patternFill patternType="solid">
          <fgColor rgb="FF8064A2"/>
          <bgColor rgb="FF8064A2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3333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F7A8C-BEBA-4F0F-9F00-0D202569CBE7}">
  <dimension ref="A1:E8"/>
  <sheetViews>
    <sheetView workbookViewId="0"/>
  </sheetViews>
  <sheetFormatPr defaultColWidth="10.25" defaultRowHeight="16.55" x14ac:dyDescent="0.3"/>
  <cols>
    <col min="1" max="1" width="13.25" customWidth="1"/>
    <col min="2" max="2" width="29.125" customWidth="1"/>
    <col min="3" max="3" width="15" customWidth="1"/>
    <col min="4" max="4" width="16.625" customWidth="1"/>
    <col min="5" max="5" width="10.25" customWidth="1"/>
  </cols>
  <sheetData>
    <row r="1" spans="1:5" ht="25.55" customHeight="1" x14ac:dyDescent="0.3">
      <c r="A1" s="12" t="s">
        <v>0</v>
      </c>
      <c r="B1" s="12"/>
      <c r="C1" s="12"/>
      <c r="D1" s="12"/>
      <c r="E1" s="12"/>
    </row>
    <row r="2" spans="1:5" ht="22.25" x14ac:dyDescent="0.3">
      <c r="A2" s="1" t="s">
        <v>1</v>
      </c>
      <c r="B2" s="1"/>
      <c r="C2" s="1"/>
      <c r="D2" s="1"/>
      <c r="E2" s="2"/>
    </row>
    <row r="3" spans="1:5" ht="16.399999999999999" x14ac:dyDescent="0.3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</row>
    <row r="4" spans="1:5" ht="18.350000000000001" x14ac:dyDescent="0.3">
      <c r="A4" s="5" t="s">
        <v>7</v>
      </c>
      <c r="B4" s="5" t="s">
        <v>8</v>
      </c>
      <c r="C4" s="5" t="s">
        <v>9</v>
      </c>
      <c r="D4" s="5">
        <v>1640</v>
      </c>
      <c r="E4" s="6"/>
    </row>
    <row r="5" spans="1:5" ht="18.350000000000001" x14ac:dyDescent="0.3">
      <c r="A5" s="7"/>
      <c r="B5" s="5" t="s">
        <v>10</v>
      </c>
      <c r="C5" s="5" t="s">
        <v>9</v>
      </c>
      <c r="D5" s="5">
        <v>1640</v>
      </c>
      <c r="E5" s="6"/>
    </row>
    <row r="6" spans="1:5" ht="18.350000000000001" x14ac:dyDescent="0.3">
      <c r="A6" s="7"/>
      <c r="B6" s="8" t="s">
        <v>11</v>
      </c>
      <c r="C6" s="8" t="s">
        <v>12</v>
      </c>
      <c r="D6" s="9">
        <f>SUM(D4:D5)</f>
        <v>3280</v>
      </c>
      <c r="E6" s="6"/>
    </row>
    <row r="7" spans="1:5" ht="18.350000000000001" x14ac:dyDescent="0.3">
      <c r="A7" s="5" t="s">
        <v>13</v>
      </c>
      <c r="B7" s="5" t="s">
        <v>14</v>
      </c>
      <c r="C7" s="5" t="s">
        <v>15</v>
      </c>
      <c r="D7" s="10">
        <v>488280</v>
      </c>
      <c r="E7" s="6"/>
    </row>
    <row r="8" spans="1:5" ht="18.350000000000001" x14ac:dyDescent="0.3">
      <c r="A8" s="7"/>
      <c r="B8" s="8" t="s">
        <v>16</v>
      </c>
      <c r="C8" s="8" t="s">
        <v>17</v>
      </c>
      <c r="D8" s="11">
        <f>D6+D7</f>
        <v>491560</v>
      </c>
      <c r="E8" s="6"/>
    </row>
  </sheetData>
  <mergeCells count="1">
    <mergeCell ref="A1:E1"/>
  </mergeCells>
  <phoneticPr fontId="11" type="noConversion"/>
  <pageMargins left="0.75000000000000011" right="0.75000000000000011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FE19C-30F1-4920-8DE2-7FE2AFD10181}">
  <dimension ref="A1:D116"/>
  <sheetViews>
    <sheetView workbookViewId="0"/>
  </sheetViews>
  <sheetFormatPr defaultColWidth="10.25" defaultRowHeight="15.75" x14ac:dyDescent="0.3"/>
  <cols>
    <col min="1" max="1" width="19.625" style="62" customWidth="1"/>
    <col min="2" max="2" width="52.25" style="62" customWidth="1"/>
    <col min="3" max="3" width="18.5" style="62" customWidth="1"/>
    <col min="4" max="4" width="16.625" style="72" customWidth="1"/>
    <col min="5" max="5" width="10.25" style="62" customWidth="1"/>
    <col min="6" max="16384" width="10.25" style="62"/>
  </cols>
  <sheetData>
    <row r="1" spans="1:4" ht="15.05" x14ac:dyDescent="0.3">
      <c r="A1" s="73" t="s">
        <v>227</v>
      </c>
      <c r="B1" s="73"/>
      <c r="C1" s="73"/>
      <c r="D1" s="73"/>
    </row>
    <row r="2" spans="1:4" ht="16.399999999999999" x14ac:dyDescent="0.3">
      <c r="A2" s="61" t="s">
        <v>228</v>
      </c>
      <c r="B2" s="63" t="s">
        <v>229</v>
      </c>
      <c r="C2" s="63" t="s">
        <v>230</v>
      </c>
      <c r="D2" s="64" t="s">
        <v>231</v>
      </c>
    </row>
    <row r="3" spans="1:4" ht="16.399999999999999" x14ac:dyDescent="0.3">
      <c r="A3" s="65" t="s">
        <v>232</v>
      </c>
      <c r="B3" s="65" t="s">
        <v>233</v>
      </c>
      <c r="C3" s="65">
        <v>5</v>
      </c>
      <c r="D3" s="66">
        <v>19600</v>
      </c>
    </row>
    <row r="4" spans="1:4" ht="15.05" x14ac:dyDescent="0.3">
      <c r="A4" s="74" t="s">
        <v>234</v>
      </c>
      <c r="B4" s="74"/>
      <c r="C4" s="67">
        <v>5</v>
      </c>
      <c r="D4" s="68">
        <f>SUM(D3)</f>
        <v>19600</v>
      </c>
    </row>
    <row r="5" spans="1:4" ht="16.399999999999999" x14ac:dyDescent="0.3">
      <c r="A5" s="75" t="s">
        <v>235</v>
      </c>
      <c r="B5" s="65" t="s">
        <v>236</v>
      </c>
      <c r="C5" s="65">
        <v>2</v>
      </c>
      <c r="D5" s="66">
        <v>8500</v>
      </c>
    </row>
    <row r="6" spans="1:4" ht="16.399999999999999" x14ac:dyDescent="0.3">
      <c r="A6" s="75"/>
      <c r="B6" s="65" t="s">
        <v>237</v>
      </c>
      <c r="C6" s="65">
        <v>1</v>
      </c>
      <c r="D6" s="66">
        <v>3935</v>
      </c>
    </row>
    <row r="7" spans="1:4" ht="16.399999999999999" x14ac:dyDescent="0.3">
      <c r="A7" s="75"/>
      <c r="B7" s="65" t="s">
        <v>238</v>
      </c>
      <c r="C7" s="65">
        <v>1</v>
      </c>
      <c r="D7" s="66">
        <v>3324</v>
      </c>
    </row>
    <row r="8" spans="1:4" ht="15.05" x14ac:dyDescent="0.3">
      <c r="A8" s="74" t="s">
        <v>234</v>
      </c>
      <c r="B8" s="74"/>
      <c r="C8" s="67">
        <f>SUM(C5:C7)</f>
        <v>4</v>
      </c>
      <c r="D8" s="68">
        <f>SUM(D5:D7)</f>
        <v>15759</v>
      </c>
    </row>
    <row r="9" spans="1:4" ht="16.399999999999999" x14ac:dyDescent="0.3">
      <c r="A9" s="75" t="s">
        <v>239</v>
      </c>
      <c r="B9" s="65" t="s">
        <v>240</v>
      </c>
      <c r="C9" s="65">
        <v>7</v>
      </c>
      <c r="D9" s="66">
        <v>12460</v>
      </c>
    </row>
    <row r="10" spans="1:4" ht="16.399999999999999" x14ac:dyDescent="0.3">
      <c r="A10" s="75"/>
      <c r="B10" s="65" t="s">
        <v>241</v>
      </c>
      <c r="C10" s="65">
        <v>1</v>
      </c>
      <c r="D10" s="66">
        <v>5760</v>
      </c>
    </row>
    <row r="11" spans="1:4" ht="15.05" x14ac:dyDescent="0.3">
      <c r="A11" s="74" t="s">
        <v>234</v>
      </c>
      <c r="B11" s="74"/>
      <c r="C11" s="67">
        <f>SUM(C9:C10)</f>
        <v>8</v>
      </c>
      <c r="D11" s="68">
        <f>SUM(D9:D10)</f>
        <v>18220</v>
      </c>
    </row>
    <row r="12" spans="1:4" ht="16.399999999999999" x14ac:dyDescent="0.3">
      <c r="A12" s="65" t="s">
        <v>242</v>
      </c>
      <c r="B12" s="65" t="s">
        <v>243</v>
      </c>
      <c r="C12" s="65">
        <v>4</v>
      </c>
      <c r="D12" s="66">
        <v>16200</v>
      </c>
    </row>
    <row r="13" spans="1:4" ht="15.05" x14ac:dyDescent="0.3">
      <c r="A13" s="74" t="s">
        <v>234</v>
      </c>
      <c r="B13" s="74"/>
      <c r="C13" s="67">
        <f>SUM(C12)</f>
        <v>4</v>
      </c>
      <c r="D13" s="68">
        <f>SUM(D12)</f>
        <v>16200</v>
      </c>
    </row>
    <row r="14" spans="1:4" ht="16.399999999999999" x14ac:dyDescent="0.3">
      <c r="A14" s="75" t="s">
        <v>244</v>
      </c>
      <c r="B14" s="65" t="s">
        <v>245</v>
      </c>
      <c r="C14" s="65">
        <v>1</v>
      </c>
      <c r="D14" s="66">
        <v>3150</v>
      </c>
    </row>
    <row r="15" spans="1:4" ht="16.399999999999999" x14ac:dyDescent="0.3">
      <c r="A15" s="75"/>
      <c r="B15" s="65" t="s">
        <v>246</v>
      </c>
      <c r="C15" s="65">
        <v>1</v>
      </c>
      <c r="D15" s="66">
        <v>3600</v>
      </c>
    </row>
    <row r="16" spans="1:4" ht="16.399999999999999" x14ac:dyDescent="0.3">
      <c r="A16" s="75"/>
      <c r="B16" s="65" t="s">
        <v>247</v>
      </c>
      <c r="C16" s="65">
        <v>1</v>
      </c>
      <c r="D16" s="66">
        <v>3600</v>
      </c>
    </row>
    <row r="17" spans="1:4" ht="16.399999999999999" x14ac:dyDescent="0.3">
      <c r="A17" s="75"/>
      <c r="B17" s="65" t="s">
        <v>248</v>
      </c>
      <c r="C17" s="65">
        <v>1</v>
      </c>
      <c r="D17" s="66">
        <v>3600</v>
      </c>
    </row>
    <row r="18" spans="1:4" ht="16.399999999999999" x14ac:dyDescent="0.3">
      <c r="A18" s="75"/>
      <c r="B18" s="65" t="s">
        <v>249</v>
      </c>
      <c r="C18" s="65">
        <v>1</v>
      </c>
      <c r="D18" s="66">
        <v>3600</v>
      </c>
    </row>
    <row r="19" spans="1:4" ht="15.05" x14ac:dyDescent="0.3">
      <c r="A19" s="74" t="s">
        <v>234</v>
      </c>
      <c r="B19" s="74"/>
      <c r="C19" s="67">
        <f>SUM(C14:C18)</f>
        <v>5</v>
      </c>
      <c r="D19" s="68">
        <f>SUM(D14:D18)</f>
        <v>17550</v>
      </c>
    </row>
    <row r="20" spans="1:4" ht="81.849999999999994" x14ac:dyDescent="0.3">
      <c r="A20" s="65" t="s">
        <v>250</v>
      </c>
      <c r="B20" s="65" t="s">
        <v>251</v>
      </c>
      <c r="C20" s="65">
        <v>4</v>
      </c>
      <c r="D20" s="66">
        <v>19680</v>
      </c>
    </row>
    <row r="21" spans="1:4" ht="15.05" x14ac:dyDescent="0.3">
      <c r="A21" s="74" t="s">
        <v>234</v>
      </c>
      <c r="B21" s="74"/>
      <c r="C21" s="67">
        <f>SUM(C20)</f>
        <v>4</v>
      </c>
      <c r="D21" s="68">
        <f>SUM(D20)</f>
        <v>19680</v>
      </c>
    </row>
    <row r="22" spans="1:4" ht="32.75" x14ac:dyDescent="0.3">
      <c r="A22" s="65" t="s">
        <v>252</v>
      </c>
      <c r="B22" s="65" t="s">
        <v>253</v>
      </c>
      <c r="C22" s="65">
        <v>5</v>
      </c>
      <c r="D22" s="66">
        <v>17100</v>
      </c>
    </row>
    <row r="23" spans="1:4" ht="15.05" x14ac:dyDescent="0.3">
      <c r="A23" s="74" t="s">
        <v>234</v>
      </c>
      <c r="B23" s="74"/>
      <c r="C23" s="67">
        <f>SUM(C22)</f>
        <v>5</v>
      </c>
      <c r="D23" s="68">
        <f>SUM(D22)</f>
        <v>17100</v>
      </c>
    </row>
    <row r="24" spans="1:4" ht="16.399999999999999" x14ac:dyDescent="0.3">
      <c r="A24" s="75" t="s">
        <v>254</v>
      </c>
      <c r="B24" s="65" t="s">
        <v>255</v>
      </c>
      <c r="C24" s="65">
        <v>1</v>
      </c>
      <c r="D24" s="66">
        <v>4100</v>
      </c>
    </row>
    <row r="25" spans="1:4" ht="16.399999999999999" x14ac:dyDescent="0.3">
      <c r="A25" s="75"/>
      <c r="B25" s="65" t="s">
        <v>256</v>
      </c>
      <c r="C25" s="65">
        <v>1</v>
      </c>
      <c r="D25" s="66">
        <v>4050</v>
      </c>
    </row>
    <row r="26" spans="1:4" ht="16.399999999999999" x14ac:dyDescent="0.3">
      <c r="A26" s="75"/>
      <c r="B26" s="65" t="s">
        <v>257</v>
      </c>
      <c r="C26" s="65">
        <v>1</v>
      </c>
      <c r="D26" s="66">
        <v>3150</v>
      </c>
    </row>
    <row r="27" spans="1:4" ht="16.399999999999999" x14ac:dyDescent="0.3">
      <c r="A27" s="75"/>
      <c r="B27" s="65" t="s">
        <v>258</v>
      </c>
      <c r="C27" s="65">
        <v>1</v>
      </c>
      <c r="D27" s="66">
        <v>4080</v>
      </c>
    </row>
    <row r="28" spans="1:4" ht="16.399999999999999" x14ac:dyDescent="0.3">
      <c r="A28" s="75"/>
      <c r="B28" s="65" t="s">
        <v>259</v>
      </c>
      <c r="C28" s="65">
        <v>1</v>
      </c>
      <c r="D28" s="66">
        <v>4080</v>
      </c>
    </row>
    <row r="29" spans="1:4" ht="15.05" x14ac:dyDescent="0.3">
      <c r="A29" s="74" t="s">
        <v>234</v>
      </c>
      <c r="B29" s="74"/>
      <c r="C29" s="67">
        <f>SUM(C24:C28)</f>
        <v>5</v>
      </c>
      <c r="D29" s="68">
        <f>SUM(D24:D28)</f>
        <v>19460</v>
      </c>
    </row>
    <row r="30" spans="1:4" ht="16.399999999999999" x14ac:dyDescent="0.3">
      <c r="A30" s="65" t="s">
        <v>260</v>
      </c>
      <c r="B30" s="65" t="s">
        <v>261</v>
      </c>
      <c r="C30" s="65">
        <v>1</v>
      </c>
      <c r="D30" s="66">
        <v>2730</v>
      </c>
    </row>
    <row r="31" spans="1:4" ht="15.05" x14ac:dyDescent="0.3">
      <c r="A31" s="74" t="s">
        <v>234</v>
      </c>
      <c r="B31" s="74"/>
      <c r="C31" s="67">
        <f>SUM(C30)</f>
        <v>1</v>
      </c>
      <c r="D31" s="68">
        <f>SUM(D30)</f>
        <v>2730</v>
      </c>
    </row>
    <row r="32" spans="1:4" ht="16.399999999999999" x14ac:dyDescent="0.3">
      <c r="A32" s="65" t="s">
        <v>262</v>
      </c>
      <c r="B32" s="65" t="s">
        <v>263</v>
      </c>
      <c r="C32" s="65">
        <v>7</v>
      </c>
      <c r="D32" s="66">
        <v>15750</v>
      </c>
    </row>
    <row r="33" spans="1:4" ht="15.05" x14ac:dyDescent="0.3">
      <c r="A33" s="74" t="s">
        <v>234</v>
      </c>
      <c r="B33" s="74"/>
      <c r="C33" s="67">
        <f>SUM(C32)</f>
        <v>7</v>
      </c>
      <c r="D33" s="68">
        <f>SUM(D32)</f>
        <v>15750</v>
      </c>
    </row>
    <row r="34" spans="1:4" ht="16.399999999999999" x14ac:dyDescent="0.3">
      <c r="A34" s="75" t="s">
        <v>264</v>
      </c>
      <c r="B34" s="65" t="s">
        <v>265</v>
      </c>
      <c r="C34" s="65">
        <v>1</v>
      </c>
      <c r="D34" s="66">
        <v>5760</v>
      </c>
    </row>
    <row r="35" spans="1:4" ht="16.399999999999999" x14ac:dyDescent="0.3">
      <c r="A35" s="75"/>
      <c r="B35" s="65" t="s">
        <v>266</v>
      </c>
      <c r="C35" s="65">
        <v>1</v>
      </c>
      <c r="D35" s="66">
        <v>5760</v>
      </c>
    </row>
    <row r="36" spans="1:4" ht="16.399999999999999" x14ac:dyDescent="0.3">
      <c r="A36" s="75"/>
      <c r="B36" s="65" t="s">
        <v>267</v>
      </c>
      <c r="C36" s="65">
        <v>1</v>
      </c>
      <c r="D36" s="66">
        <v>7695</v>
      </c>
    </row>
    <row r="37" spans="1:4" ht="15.05" x14ac:dyDescent="0.3">
      <c r="A37" s="74" t="s">
        <v>234</v>
      </c>
      <c r="B37" s="74"/>
      <c r="C37" s="67">
        <f>SUM(C34:C36)</f>
        <v>3</v>
      </c>
      <c r="D37" s="68">
        <f>SUM(D34:D36)</f>
        <v>19215</v>
      </c>
    </row>
    <row r="38" spans="1:4" ht="15.05" x14ac:dyDescent="0.3">
      <c r="A38" s="75" t="s">
        <v>268</v>
      </c>
      <c r="B38" s="65" t="s">
        <v>269</v>
      </c>
      <c r="C38" s="65">
        <v>1</v>
      </c>
      <c r="D38" s="66">
        <v>5400</v>
      </c>
    </row>
    <row r="39" spans="1:4" ht="16.399999999999999" x14ac:dyDescent="0.3">
      <c r="A39" s="75"/>
      <c r="B39" s="65" t="s">
        <v>270</v>
      </c>
      <c r="C39" s="65">
        <v>1</v>
      </c>
      <c r="D39" s="66">
        <v>7200</v>
      </c>
    </row>
    <row r="40" spans="1:4" ht="16.399999999999999" x14ac:dyDescent="0.3">
      <c r="A40" s="75"/>
      <c r="B40" s="65" t="s">
        <v>271</v>
      </c>
      <c r="C40" s="65">
        <v>1</v>
      </c>
      <c r="D40" s="66">
        <v>7200</v>
      </c>
    </row>
    <row r="41" spans="1:4" ht="15.05" x14ac:dyDescent="0.3">
      <c r="A41" s="74" t="s">
        <v>234</v>
      </c>
      <c r="B41" s="74"/>
      <c r="C41" s="67">
        <f>SUM(C38:C40)</f>
        <v>3</v>
      </c>
      <c r="D41" s="68">
        <f>SUM(D38:D40)</f>
        <v>19800</v>
      </c>
    </row>
    <row r="42" spans="1:4" ht="16.399999999999999" x14ac:dyDescent="0.3">
      <c r="A42" s="75" t="s">
        <v>272</v>
      </c>
      <c r="B42" s="33" t="s">
        <v>273</v>
      </c>
      <c r="C42" s="65">
        <v>2</v>
      </c>
      <c r="D42" s="66">
        <v>8500</v>
      </c>
    </row>
    <row r="43" spans="1:4" ht="16.399999999999999" x14ac:dyDescent="0.3">
      <c r="A43" s="75"/>
      <c r="B43" s="65" t="s">
        <v>274</v>
      </c>
      <c r="C43" s="65">
        <v>1</v>
      </c>
      <c r="D43" s="66">
        <v>3400</v>
      </c>
    </row>
    <row r="44" spans="1:4" ht="15.05" x14ac:dyDescent="0.3">
      <c r="A44" s="74" t="s">
        <v>234</v>
      </c>
      <c r="B44" s="74"/>
      <c r="C44" s="67">
        <f>SUM(C42:C43)</f>
        <v>3</v>
      </c>
      <c r="D44" s="68">
        <f>SUM(D42:D43)</f>
        <v>11900</v>
      </c>
    </row>
    <row r="45" spans="1:4" ht="16.399999999999999" x14ac:dyDescent="0.3">
      <c r="A45" s="75" t="s">
        <v>275</v>
      </c>
      <c r="B45" s="65" t="s">
        <v>276</v>
      </c>
      <c r="C45" s="65">
        <v>1</v>
      </c>
      <c r="D45" s="66">
        <v>6560</v>
      </c>
    </row>
    <row r="46" spans="1:4" ht="16.399999999999999" x14ac:dyDescent="0.3">
      <c r="A46" s="75"/>
      <c r="B46" s="65" t="s">
        <v>277</v>
      </c>
      <c r="C46" s="65">
        <v>1</v>
      </c>
      <c r="D46" s="66">
        <v>6560</v>
      </c>
    </row>
    <row r="47" spans="1:4" ht="15.05" x14ac:dyDescent="0.3">
      <c r="A47" s="74" t="s">
        <v>234</v>
      </c>
      <c r="B47" s="74"/>
      <c r="C47" s="67">
        <f>SUM(C45:C46)</f>
        <v>2</v>
      </c>
      <c r="D47" s="68">
        <f>SUM(D45:D46)</f>
        <v>13120</v>
      </c>
    </row>
    <row r="48" spans="1:4" ht="16.399999999999999" x14ac:dyDescent="0.3">
      <c r="A48" s="75" t="s">
        <v>278</v>
      </c>
      <c r="B48" s="65" t="s">
        <v>279</v>
      </c>
      <c r="C48" s="65">
        <v>1</v>
      </c>
      <c r="D48" s="66">
        <v>1530</v>
      </c>
    </row>
    <row r="49" spans="1:4" ht="16.399999999999999" x14ac:dyDescent="0.3">
      <c r="A49" s="75"/>
      <c r="B49" s="65" t="s">
        <v>280</v>
      </c>
      <c r="C49" s="65">
        <v>11</v>
      </c>
      <c r="D49" s="66">
        <v>6545</v>
      </c>
    </row>
    <row r="50" spans="1:4" ht="16.399999999999999" x14ac:dyDescent="0.3">
      <c r="A50" s="75"/>
      <c r="B50" s="65" t="s">
        <v>281</v>
      </c>
      <c r="C50" s="65">
        <v>1</v>
      </c>
      <c r="D50" s="66">
        <v>2550</v>
      </c>
    </row>
    <row r="51" spans="1:4" ht="16.399999999999999" x14ac:dyDescent="0.3">
      <c r="A51" s="75"/>
      <c r="B51" s="65" t="s">
        <v>282</v>
      </c>
      <c r="C51" s="65">
        <v>1</v>
      </c>
      <c r="D51" s="66">
        <v>2550</v>
      </c>
    </row>
    <row r="52" spans="1:4" ht="16.399999999999999" x14ac:dyDescent="0.3">
      <c r="A52" s="75"/>
      <c r="B52" s="65" t="s">
        <v>283</v>
      </c>
      <c r="C52" s="65">
        <v>5</v>
      </c>
      <c r="D52" s="66">
        <v>5100</v>
      </c>
    </row>
    <row r="53" spans="1:4" ht="15.05" x14ac:dyDescent="0.3">
      <c r="A53" s="74" t="s">
        <v>234</v>
      </c>
      <c r="B53" s="74"/>
      <c r="C53" s="67">
        <f>SUM(C48:C52)</f>
        <v>19</v>
      </c>
      <c r="D53" s="68">
        <f>SUM(D48:D52)</f>
        <v>18275</v>
      </c>
    </row>
    <row r="54" spans="1:4" ht="15.05" x14ac:dyDescent="0.3">
      <c r="A54" s="75" t="s">
        <v>284</v>
      </c>
      <c r="B54" s="65" t="s">
        <v>285</v>
      </c>
      <c r="C54" s="65">
        <v>1</v>
      </c>
      <c r="D54" s="66">
        <v>8265</v>
      </c>
    </row>
    <row r="55" spans="1:4" ht="15.05" x14ac:dyDescent="0.3">
      <c r="A55" s="75"/>
      <c r="B55" s="65" t="s">
        <v>286</v>
      </c>
      <c r="C55" s="65">
        <v>1</v>
      </c>
      <c r="D55" s="66">
        <v>7410</v>
      </c>
    </row>
    <row r="56" spans="1:4" ht="16.399999999999999" x14ac:dyDescent="0.3">
      <c r="A56" s="75"/>
      <c r="B56" s="65" t="s">
        <v>287</v>
      </c>
      <c r="C56" s="65">
        <v>1</v>
      </c>
      <c r="D56" s="66">
        <v>3080</v>
      </c>
    </row>
    <row r="57" spans="1:4" ht="15.05" x14ac:dyDescent="0.3">
      <c r="A57" s="74" t="s">
        <v>234</v>
      </c>
      <c r="B57" s="74"/>
      <c r="C57" s="67">
        <f>SUM(C54:C56)</f>
        <v>3</v>
      </c>
      <c r="D57" s="68">
        <f>SUM(D54:D56)</f>
        <v>18755</v>
      </c>
    </row>
    <row r="58" spans="1:4" ht="16.399999999999999" x14ac:dyDescent="0.3">
      <c r="A58" s="65" t="s">
        <v>288</v>
      </c>
      <c r="B58" s="65" t="s">
        <v>289</v>
      </c>
      <c r="C58" s="65">
        <v>3</v>
      </c>
      <c r="D58" s="66">
        <v>16730</v>
      </c>
    </row>
    <row r="59" spans="1:4" ht="15.05" x14ac:dyDescent="0.3">
      <c r="A59" s="74" t="s">
        <v>234</v>
      </c>
      <c r="B59" s="74"/>
      <c r="C59" s="67">
        <f>SUM(C58)</f>
        <v>3</v>
      </c>
      <c r="D59" s="68">
        <f>SUM(D58)</f>
        <v>16730</v>
      </c>
    </row>
    <row r="60" spans="1:4" ht="16.399999999999999" x14ac:dyDescent="0.3">
      <c r="A60" s="75" t="s">
        <v>290</v>
      </c>
      <c r="B60" s="65" t="s">
        <v>291</v>
      </c>
      <c r="C60" s="65">
        <v>1</v>
      </c>
      <c r="D60" s="66">
        <v>6220</v>
      </c>
    </row>
    <row r="61" spans="1:4" ht="16.399999999999999" x14ac:dyDescent="0.3">
      <c r="A61" s="75"/>
      <c r="B61" s="65" t="s">
        <v>292</v>
      </c>
      <c r="C61" s="65">
        <v>1</v>
      </c>
      <c r="D61" s="66">
        <v>6873</v>
      </c>
    </row>
    <row r="62" spans="1:4" ht="15.05" x14ac:dyDescent="0.3">
      <c r="A62" s="74" t="s">
        <v>234</v>
      </c>
      <c r="B62" s="74"/>
      <c r="C62" s="67">
        <f>SUM(C60:C61)</f>
        <v>2</v>
      </c>
      <c r="D62" s="68">
        <f>SUM(D60:D61)</f>
        <v>13093</v>
      </c>
    </row>
    <row r="63" spans="1:4" ht="16.399999999999999" x14ac:dyDescent="0.3">
      <c r="A63" s="65" t="s">
        <v>293</v>
      </c>
      <c r="B63" s="65" t="s">
        <v>294</v>
      </c>
      <c r="C63" s="65">
        <v>7</v>
      </c>
      <c r="D63" s="66">
        <v>16380</v>
      </c>
    </row>
    <row r="64" spans="1:4" ht="15.05" x14ac:dyDescent="0.3">
      <c r="A64" s="74" t="s">
        <v>234</v>
      </c>
      <c r="B64" s="74"/>
      <c r="C64" s="67">
        <f>SUM(C63)</f>
        <v>7</v>
      </c>
      <c r="D64" s="68">
        <f>SUM(D63)</f>
        <v>16380</v>
      </c>
    </row>
    <row r="65" spans="1:4" ht="16.399999999999999" x14ac:dyDescent="0.3">
      <c r="A65" s="75" t="s">
        <v>295</v>
      </c>
      <c r="B65" s="65" t="s">
        <v>296</v>
      </c>
      <c r="C65" s="65">
        <v>1</v>
      </c>
      <c r="D65" s="66">
        <v>3400</v>
      </c>
    </row>
    <row r="66" spans="1:4" ht="16.399999999999999" x14ac:dyDescent="0.3">
      <c r="A66" s="75"/>
      <c r="B66" s="69" t="s">
        <v>297</v>
      </c>
      <c r="C66" s="65">
        <v>1</v>
      </c>
      <c r="D66" s="66">
        <v>595</v>
      </c>
    </row>
    <row r="67" spans="1:4" ht="16.399999999999999" x14ac:dyDescent="0.3">
      <c r="A67" s="75"/>
      <c r="B67" s="69" t="s">
        <v>298</v>
      </c>
      <c r="C67" s="65">
        <v>1</v>
      </c>
      <c r="D67" s="66">
        <v>595</v>
      </c>
    </row>
    <row r="68" spans="1:4" ht="16.399999999999999" x14ac:dyDescent="0.3">
      <c r="A68" s="75"/>
      <c r="B68" s="69" t="s">
        <v>299</v>
      </c>
      <c r="C68" s="65">
        <v>1</v>
      </c>
      <c r="D68" s="66">
        <v>595</v>
      </c>
    </row>
    <row r="69" spans="1:4" ht="16.399999999999999" x14ac:dyDescent="0.3">
      <c r="A69" s="75"/>
      <c r="B69" s="69" t="s">
        <v>300</v>
      </c>
      <c r="C69" s="65">
        <v>1</v>
      </c>
      <c r="D69" s="66">
        <v>595</v>
      </c>
    </row>
    <row r="70" spans="1:4" ht="16.399999999999999" x14ac:dyDescent="0.3">
      <c r="A70" s="75"/>
      <c r="B70" s="69" t="s">
        <v>301</v>
      </c>
      <c r="C70" s="65">
        <v>1</v>
      </c>
      <c r="D70" s="66">
        <v>595</v>
      </c>
    </row>
    <row r="71" spans="1:4" ht="16.399999999999999" x14ac:dyDescent="0.3">
      <c r="A71" s="75"/>
      <c r="B71" s="69" t="s">
        <v>302</v>
      </c>
      <c r="C71" s="65">
        <v>1</v>
      </c>
      <c r="D71" s="66">
        <v>595</v>
      </c>
    </row>
    <row r="72" spans="1:4" ht="16.399999999999999" x14ac:dyDescent="0.3">
      <c r="A72" s="75"/>
      <c r="B72" s="69" t="s">
        <v>303</v>
      </c>
      <c r="C72" s="65">
        <v>1</v>
      </c>
      <c r="D72" s="66">
        <v>595</v>
      </c>
    </row>
    <row r="73" spans="1:4" ht="16.399999999999999" x14ac:dyDescent="0.3">
      <c r="A73" s="75"/>
      <c r="B73" s="69" t="s">
        <v>304</v>
      </c>
      <c r="C73" s="65">
        <v>1</v>
      </c>
      <c r="D73" s="66">
        <v>595</v>
      </c>
    </row>
    <row r="74" spans="1:4" ht="16.399999999999999" x14ac:dyDescent="0.3">
      <c r="A74" s="75"/>
      <c r="B74" s="69" t="s">
        <v>305</v>
      </c>
      <c r="C74" s="65">
        <v>1</v>
      </c>
      <c r="D74" s="66">
        <v>595</v>
      </c>
    </row>
    <row r="75" spans="1:4" ht="16.399999999999999" x14ac:dyDescent="0.3">
      <c r="A75" s="75"/>
      <c r="B75" s="69" t="s">
        <v>306</v>
      </c>
      <c r="C75" s="65">
        <v>1</v>
      </c>
      <c r="D75" s="66">
        <v>595</v>
      </c>
    </row>
    <row r="76" spans="1:4" ht="16.399999999999999" x14ac:dyDescent="0.3">
      <c r="A76" s="75"/>
      <c r="B76" s="69" t="s">
        <v>307</v>
      </c>
      <c r="C76" s="65">
        <v>1</v>
      </c>
      <c r="D76" s="66">
        <v>595</v>
      </c>
    </row>
    <row r="77" spans="1:4" ht="16.399999999999999" x14ac:dyDescent="0.3">
      <c r="A77" s="75"/>
      <c r="B77" s="69" t="s">
        <v>308</v>
      </c>
      <c r="C77" s="65">
        <v>1</v>
      </c>
      <c r="D77" s="66">
        <v>595</v>
      </c>
    </row>
    <row r="78" spans="1:4" ht="16.399999999999999" x14ac:dyDescent="0.3">
      <c r="A78" s="75"/>
      <c r="B78" s="69" t="s">
        <v>309</v>
      </c>
      <c r="C78" s="65">
        <v>1</v>
      </c>
      <c r="D78" s="66">
        <v>595</v>
      </c>
    </row>
    <row r="79" spans="1:4" ht="15.05" x14ac:dyDescent="0.3">
      <c r="A79" s="74" t="s">
        <v>234</v>
      </c>
      <c r="B79" s="74"/>
      <c r="C79" s="67">
        <f>SUM(C65:C78)</f>
        <v>14</v>
      </c>
      <c r="D79" s="68">
        <f>SUM(D65:D78)</f>
        <v>11135</v>
      </c>
    </row>
    <row r="80" spans="1:4" ht="16.399999999999999" x14ac:dyDescent="0.3">
      <c r="A80" s="75" t="s">
        <v>310</v>
      </c>
      <c r="B80" s="69" t="s">
        <v>311</v>
      </c>
      <c r="C80" s="65">
        <v>1</v>
      </c>
      <c r="D80" s="66">
        <v>1530</v>
      </c>
    </row>
    <row r="81" spans="1:4" ht="16.399999999999999" x14ac:dyDescent="0.3">
      <c r="A81" s="75"/>
      <c r="B81" s="69" t="s">
        <v>312</v>
      </c>
      <c r="C81" s="65">
        <v>1</v>
      </c>
      <c r="D81" s="66">
        <v>1020</v>
      </c>
    </row>
    <row r="82" spans="1:4" ht="16.399999999999999" x14ac:dyDescent="0.3">
      <c r="A82" s="75"/>
      <c r="B82" s="69" t="s">
        <v>313</v>
      </c>
      <c r="C82" s="65">
        <v>1</v>
      </c>
      <c r="D82" s="66">
        <v>595</v>
      </c>
    </row>
    <row r="83" spans="1:4" ht="16.399999999999999" x14ac:dyDescent="0.3">
      <c r="A83" s="75"/>
      <c r="B83" s="69" t="s">
        <v>314</v>
      </c>
      <c r="C83" s="65">
        <v>1</v>
      </c>
      <c r="D83" s="66">
        <v>595</v>
      </c>
    </row>
    <row r="84" spans="1:4" ht="16.399999999999999" x14ac:dyDescent="0.3">
      <c r="A84" s="75"/>
      <c r="B84" s="69" t="s">
        <v>315</v>
      </c>
      <c r="C84" s="65">
        <v>1</v>
      </c>
      <c r="D84" s="66">
        <v>595</v>
      </c>
    </row>
    <row r="85" spans="1:4" ht="16.399999999999999" x14ac:dyDescent="0.3">
      <c r="A85" s="75"/>
      <c r="B85" s="69" t="s">
        <v>316</v>
      </c>
      <c r="C85" s="65">
        <v>1</v>
      </c>
      <c r="D85" s="66">
        <v>595</v>
      </c>
    </row>
    <row r="86" spans="1:4" ht="16.399999999999999" x14ac:dyDescent="0.3">
      <c r="A86" s="75"/>
      <c r="B86" s="69" t="s">
        <v>317</v>
      </c>
      <c r="C86" s="65">
        <v>1</v>
      </c>
      <c r="D86" s="66">
        <v>595</v>
      </c>
    </row>
    <row r="87" spans="1:4" ht="16.399999999999999" x14ac:dyDescent="0.3">
      <c r="A87" s="75"/>
      <c r="B87" s="69" t="s">
        <v>318</v>
      </c>
      <c r="C87" s="65">
        <v>1</v>
      </c>
      <c r="D87" s="66">
        <v>595</v>
      </c>
    </row>
    <row r="88" spans="1:4" ht="16.399999999999999" x14ac:dyDescent="0.3">
      <c r="A88" s="75"/>
      <c r="B88" s="69" t="s">
        <v>319</v>
      </c>
      <c r="C88" s="65">
        <v>1</v>
      </c>
      <c r="D88" s="66">
        <v>595</v>
      </c>
    </row>
    <row r="89" spans="1:4" ht="16.399999999999999" x14ac:dyDescent="0.3">
      <c r="A89" s="75"/>
      <c r="B89" s="69" t="s">
        <v>320</v>
      </c>
      <c r="C89" s="65">
        <v>1</v>
      </c>
      <c r="D89" s="66">
        <v>595</v>
      </c>
    </row>
    <row r="90" spans="1:4" ht="16.399999999999999" x14ac:dyDescent="0.3">
      <c r="A90" s="75"/>
      <c r="B90" s="69" t="s">
        <v>321</v>
      </c>
      <c r="C90" s="65">
        <v>1</v>
      </c>
      <c r="D90" s="66">
        <v>595</v>
      </c>
    </row>
    <row r="91" spans="1:4" ht="16.399999999999999" x14ac:dyDescent="0.3">
      <c r="A91" s="75"/>
      <c r="B91" s="69" t="s">
        <v>322</v>
      </c>
      <c r="C91" s="65">
        <v>1</v>
      </c>
      <c r="D91" s="66">
        <v>595</v>
      </c>
    </row>
    <row r="92" spans="1:4" ht="16.399999999999999" x14ac:dyDescent="0.3">
      <c r="A92" s="75"/>
      <c r="B92" s="69" t="s">
        <v>323</v>
      </c>
      <c r="C92" s="65">
        <v>1</v>
      </c>
      <c r="D92" s="66">
        <v>595</v>
      </c>
    </row>
    <row r="93" spans="1:4" ht="16.399999999999999" x14ac:dyDescent="0.3">
      <c r="A93" s="75"/>
      <c r="B93" s="69" t="s">
        <v>324</v>
      </c>
      <c r="C93" s="65">
        <v>1</v>
      </c>
      <c r="D93" s="66">
        <v>595</v>
      </c>
    </row>
    <row r="94" spans="1:4" ht="16.399999999999999" x14ac:dyDescent="0.3">
      <c r="A94" s="75"/>
      <c r="B94" s="69" t="s">
        <v>325</v>
      </c>
      <c r="C94" s="65">
        <v>1</v>
      </c>
      <c r="D94" s="66">
        <v>595</v>
      </c>
    </row>
    <row r="95" spans="1:4" ht="16.399999999999999" x14ac:dyDescent="0.3">
      <c r="A95" s="75"/>
      <c r="B95" s="69" t="s">
        <v>326</v>
      </c>
      <c r="C95" s="65">
        <v>1</v>
      </c>
      <c r="D95" s="66">
        <v>595</v>
      </c>
    </row>
    <row r="96" spans="1:4" ht="16.399999999999999" x14ac:dyDescent="0.3">
      <c r="A96" s="75"/>
      <c r="B96" s="69" t="s">
        <v>327</v>
      </c>
      <c r="C96" s="65">
        <v>1</v>
      </c>
      <c r="D96" s="66">
        <v>595</v>
      </c>
    </row>
    <row r="97" spans="1:4" ht="16.399999999999999" x14ac:dyDescent="0.3">
      <c r="A97" s="75"/>
      <c r="B97" s="69" t="s">
        <v>328</v>
      </c>
      <c r="C97" s="65">
        <v>1</v>
      </c>
      <c r="D97" s="66">
        <v>595</v>
      </c>
    </row>
    <row r="98" spans="1:4" ht="15.05" x14ac:dyDescent="0.3">
      <c r="A98" s="74" t="s">
        <v>234</v>
      </c>
      <c r="B98" s="74"/>
      <c r="C98" s="67">
        <f>SUM(C80:C97)</f>
        <v>18</v>
      </c>
      <c r="D98" s="68">
        <f>SUM(D80:D97)</f>
        <v>12070</v>
      </c>
    </row>
    <row r="99" spans="1:4" ht="27.5" x14ac:dyDescent="0.3">
      <c r="A99" s="75" t="s">
        <v>329</v>
      </c>
      <c r="B99" s="70" t="s">
        <v>330</v>
      </c>
      <c r="C99" s="65">
        <v>1</v>
      </c>
      <c r="D99" s="66">
        <v>2460</v>
      </c>
    </row>
    <row r="100" spans="1:4" ht="27.5" x14ac:dyDescent="0.3">
      <c r="A100" s="75"/>
      <c r="B100" s="70" t="s">
        <v>331</v>
      </c>
      <c r="C100" s="65">
        <v>1</v>
      </c>
      <c r="D100" s="66">
        <v>2460</v>
      </c>
    </row>
    <row r="101" spans="1:4" ht="27.5" x14ac:dyDescent="0.3">
      <c r="A101" s="75"/>
      <c r="B101" s="70" t="s">
        <v>332</v>
      </c>
      <c r="C101" s="65">
        <v>1</v>
      </c>
      <c r="D101" s="66">
        <v>2460</v>
      </c>
    </row>
    <row r="102" spans="1:4" ht="27.5" x14ac:dyDescent="0.3">
      <c r="A102" s="75"/>
      <c r="B102" s="70" t="s">
        <v>333</v>
      </c>
      <c r="C102" s="65">
        <v>1</v>
      </c>
      <c r="D102" s="66">
        <v>2460</v>
      </c>
    </row>
    <row r="103" spans="1:4" ht="27.5" x14ac:dyDescent="0.3">
      <c r="A103" s="75"/>
      <c r="B103" s="70" t="s">
        <v>334</v>
      </c>
      <c r="C103" s="65">
        <v>1</v>
      </c>
      <c r="D103" s="66">
        <v>2460</v>
      </c>
    </row>
    <row r="104" spans="1:4" ht="41.25" x14ac:dyDescent="0.3">
      <c r="A104" s="75"/>
      <c r="B104" s="70" t="s">
        <v>335</v>
      </c>
      <c r="C104" s="65">
        <v>1</v>
      </c>
      <c r="D104" s="66">
        <v>2460</v>
      </c>
    </row>
    <row r="105" spans="1:4" ht="41.25" x14ac:dyDescent="0.3">
      <c r="A105" s="75"/>
      <c r="B105" s="70" t="s">
        <v>336</v>
      </c>
      <c r="C105" s="65">
        <v>1</v>
      </c>
      <c r="D105" s="66">
        <v>2460</v>
      </c>
    </row>
    <row r="106" spans="1:4" ht="41.25" x14ac:dyDescent="0.3">
      <c r="A106" s="75"/>
      <c r="B106" s="71" t="s">
        <v>337</v>
      </c>
      <c r="C106" s="65">
        <v>1</v>
      </c>
      <c r="D106" s="66">
        <v>2460</v>
      </c>
    </row>
    <row r="107" spans="1:4" ht="15.05" x14ac:dyDescent="0.3">
      <c r="A107" s="74" t="s">
        <v>234</v>
      </c>
      <c r="B107" s="74"/>
      <c r="C107" s="67">
        <f>SUM(C99:C106)</f>
        <v>8</v>
      </c>
      <c r="D107" s="68">
        <f>SUM(D99:D106)</f>
        <v>19680</v>
      </c>
    </row>
    <row r="108" spans="1:4" ht="32.75" x14ac:dyDescent="0.3">
      <c r="A108" s="65" t="s">
        <v>338</v>
      </c>
      <c r="B108" s="65" t="s">
        <v>339</v>
      </c>
      <c r="C108" s="65">
        <v>4</v>
      </c>
      <c r="D108" s="66">
        <v>17000</v>
      </c>
    </row>
    <row r="109" spans="1:4" ht="15.05" x14ac:dyDescent="0.3">
      <c r="A109" s="74" t="s">
        <v>234</v>
      </c>
      <c r="B109" s="74"/>
      <c r="C109" s="67">
        <f>SUM(C108)</f>
        <v>4</v>
      </c>
      <c r="D109" s="68">
        <f>SUM(D108)</f>
        <v>17000</v>
      </c>
    </row>
    <row r="110" spans="1:4" ht="16.399999999999999" x14ac:dyDescent="0.3">
      <c r="A110" s="75" t="s">
        <v>340</v>
      </c>
      <c r="B110" s="69" t="s">
        <v>341</v>
      </c>
      <c r="C110" s="65">
        <v>4</v>
      </c>
      <c r="D110" s="66">
        <v>13600</v>
      </c>
    </row>
    <row r="111" spans="1:4" ht="16.399999999999999" x14ac:dyDescent="0.3">
      <c r="A111" s="75"/>
      <c r="B111" s="69" t="s">
        <v>342</v>
      </c>
      <c r="C111" s="65">
        <v>1</v>
      </c>
      <c r="D111" s="66">
        <v>2625</v>
      </c>
    </row>
    <row r="112" spans="1:4" ht="16.399999999999999" x14ac:dyDescent="0.3">
      <c r="A112" s="75"/>
      <c r="B112" s="69" t="s">
        <v>343</v>
      </c>
      <c r="C112" s="65">
        <v>2</v>
      </c>
      <c r="D112" s="66">
        <v>3375</v>
      </c>
    </row>
    <row r="113" spans="1:4" ht="15.05" x14ac:dyDescent="0.3">
      <c r="A113" s="74" t="s">
        <v>234</v>
      </c>
      <c r="B113" s="74"/>
      <c r="C113" s="67">
        <f>SUM(C110:C112)</f>
        <v>7</v>
      </c>
      <c r="D113" s="68">
        <f>SUM(D110:D112)</f>
        <v>19600</v>
      </c>
    </row>
    <row r="114" spans="1:4" ht="16.399999999999999" x14ac:dyDescent="0.3">
      <c r="A114" s="65" t="s">
        <v>344</v>
      </c>
      <c r="B114" s="65"/>
      <c r="C114" s="65">
        <v>156</v>
      </c>
      <c r="D114" s="66">
        <v>564121</v>
      </c>
    </row>
    <row r="115" spans="1:4" ht="15.05" x14ac:dyDescent="0.3">
      <c r="A115" s="74" t="s">
        <v>234</v>
      </c>
      <c r="B115" s="74"/>
      <c r="C115" s="67">
        <f>SUM(C114)</f>
        <v>156</v>
      </c>
      <c r="D115" s="68">
        <f>SUM(D114)</f>
        <v>564121</v>
      </c>
    </row>
    <row r="116" spans="1:4" ht="26.35" customHeight="1" x14ac:dyDescent="0.3">
      <c r="A116" s="76" t="s">
        <v>345</v>
      </c>
      <c r="B116" s="76"/>
      <c r="C116" s="40">
        <v>300</v>
      </c>
      <c r="D116" s="58">
        <v>952923</v>
      </c>
    </row>
  </sheetData>
  <mergeCells count="42">
    <mergeCell ref="A107:B107"/>
    <mergeCell ref="A109:B109"/>
    <mergeCell ref="A110:A112"/>
    <mergeCell ref="A113:B113"/>
    <mergeCell ref="A115:B115"/>
    <mergeCell ref="A116:B116"/>
    <mergeCell ref="A64:B64"/>
    <mergeCell ref="A65:A78"/>
    <mergeCell ref="A79:B79"/>
    <mergeCell ref="A80:A97"/>
    <mergeCell ref="A98:B98"/>
    <mergeCell ref="A99:A106"/>
    <mergeCell ref="A53:B53"/>
    <mergeCell ref="A54:A56"/>
    <mergeCell ref="A57:B57"/>
    <mergeCell ref="A59:B59"/>
    <mergeCell ref="A60:A61"/>
    <mergeCell ref="A62:B62"/>
    <mergeCell ref="A41:B41"/>
    <mergeCell ref="A42:A43"/>
    <mergeCell ref="A44:B44"/>
    <mergeCell ref="A45:A46"/>
    <mergeCell ref="A47:B47"/>
    <mergeCell ref="A48:A52"/>
    <mergeCell ref="A29:B29"/>
    <mergeCell ref="A31:B31"/>
    <mergeCell ref="A33:B33"/>
    <mergeCell ref="A34:A36"/>
    <mergeCell ref="A37:B37"/>
    <mergeCell ref="A38:A40"/>
    <mergeCell ref="A13:B13"/>
    <mergeCell ref="A14:A18"/>
    <mergeCell ref="A19:B19"/>
    <mergeCell ref="A21:B21"/>
    <mergeCell ref="A23:B23"/>
    <mergeCell ref="A24:A28"/>
    <mergeCell ref="A1:D1"/>
    <mergeCell ref="A4:B4"/>
    <mergeCell ref="A5:A7"/>
    <mergeCell ref="A8:B8"/>
    <mergeCell ref="A9:A10"/>
    <mergeCell ref="A11:B11"/>
  </mergeCells>
  <phoneticPr fontId="11" type="noConversion"/>
  <printOptions horizontalCentered="1"/>
  <pageMargins left="0.35433070866141703" right="0.19685039370078702" top="0.74803149606299213" bottom="0.74803149606299213" header="0.31496062992126012" footer="0.31496062992126012"/>
  <pageSetup paperSize="0" fitToWidth="0" fitToHeight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CDDEA-A1EE-4F37-B461-8F93890A6326}">
  <dimension ref="A1:D121"/>
  <sheetViews>
    <sheetView workbookViewId="0"/>
  </sheetViews>
  <sheetFormatPr defaultColWidth="10.25" defaultRowHeight="15.75" x14ac:dyDescent="0.3"/>
  <cols>
    <col min="1" max="1" width="19.625" style="62" customWidth="1"/>
    <col min="2" max="2" width="52.25" style="62" customWidth="1"/>
    <col min="3" max="3" width="18.5" style="62" customWidth="1"/>
    <col min="4" max="4" width="16.625" style="72" customWidth="1"/>
    <col min="5" max="5" width="10.25" style="62" customWidth="1"/>
    <col min="6" max="16384" width="10.25" style="62"/>
  </cols>
  <sheetData>
    <row r="1" spans="1:4" ht="15.05" x14ac:dyDescent="0.3">
      <c r="A1" s="73" t="s">
        <v>346</v>
      </c>
      <c r="B1" s="73"/>
      <c r="C1" s="73"/>
      <c r="D1" s="73"/>
    </row>
    <row r="2" spans="1:4" ht="16.399999999999999" x14ac:dyDescent="0.3">
      <c r="A2" s="61" t="s">
        <v>228</v>
      </c>
      <c r="B2" s="63" t="s">
        <v>229</v>
      </c>
      <c r="C2" s="63" t="s">
        <v>230</v>
      </c>
      <c r="D2" s="64" t="s">
        <v>231</v>
      </c>
    </row>
    <row r="3" spans="1:4" ht="16.399999999999999" x14ac:dyDescent="0.3">
      <c r="A3" s="65" t="s">
        <v>232</v>
      </c>
      <c r="B3" s="77" t="s">
        <v>347</v>
      </c>
      <c r="C3" s="65">
        <v>4</v>
      </c>
      <c r="D3" s="66">
        <v>13600</v>
      </c>
    </row>
    <row r="4" spans="1:4" ht="15.55" customHeight="1" x14ac:dyDescent="0.3">
      <c r="A4" s="74" t="s">
        <v>234</v>
      </c>
      <c r="B4" s="74"/>
      <c r="C4" s="67">
        <v>4</v>
      </c>
      <c r="D4" s="68">
        <f>SUM(D3)</f>
        <v>13600</v>
      </c>
    </row>
    <row r="5" spans="1:4" ht="16.399999999999999" x14ac:dyDescent="0.3">
      <c r="A5" s="78" t="s">
        <v>235</v>
      </c>
      <c r="B5" s="77" t="s">
        <v>348</v>
      </c>
      <c r="C5" s="65">
        <v>13</v>
      </c>
      <c r="D5" s="66">
        <v>14365</v>
      </c>
    </row>
    <row r="6" spans="1:4" ht="15.55" customHeight="1" x14ac:dyDescent="0.3">
      <c r="A6" s="74" t="s">
        <v>234</v>
      </c>
      <c r="B6" s="74"/>
      <c r="C6" s="67">
        <f>SUM(C5:C5)</f>
        <v>13</v>
      </c>
      <c r="D6" s="68">
        <f>SUM(D5:D5)</f>
        <v>14365</v>
      </c>
    </row>
    <row r="7" spans="1:4" ht="16.399999999999999" x14ac:dyDescent="0.3">
      <c r="A7" s="75" t="s">
        <v>239</v>
      </c>
      <c r="B7" s="77" t="s">
        <v>349</v>
      </c>
      <c r="C7" s="65">
        <v>1</v>
      </c>
      <c r="D7" s="66">
        <v>1566</v>
      </c>
    </row>
    <row r="8" spans="1:4" ht="16.399999999999999" x14ac:dyDescent="0.3">
      <c r="A8" s="75"/>
      <c r="B8" s="77" t="s">
        <v>350</v>
      </c>
      <c r="C8" s="65">
        <v>8</v>
      </c>
      <c r="D8" s="66">
        <v>4872</v>
      </c>
    </row>
    <row r="9" spans="1:4" ht="15.55" customHeight="1" x14ac:dyDescent="0.3">
      <c r="A9" s="74" t="s">
        <v>234</v>
      </c>
      <c r="B9" s="74"/>
      <c r="C9" s="67">
        <f>SUM(C7:C8)</f>
        <v>9</v>
      </c>
      <c r="D9" s="68">
        <f>SUM(D7:D8)</f>
        <v>6438</v>
      </c>
    </row>
    <row r="10" spans="1:4" ht="16.2" customHeight="1" x14ac:dyDescent="0.3">
      <c r="A10" s="93" t="s">
        <v>242</v>
      </c>
      <c r="B10" s="77" t="s">
        <v>351</v>
      </c>
      <c r="C10" s="65">
        <v>1</v>
      </c>
      <c r="D10" s="66">
        <v>9129</v>
      </c>
    </row>
    <row r="11" spans="1:4" ht="15.55" customHeight="1" x14ac:dyDescent="0.3">
      <c r="A11" s="93"/>
      <c r="B11" s="77" t="s">
        <v>352</v>
      </c>
      <c r="C11" s="65">
        <v>1</v>
      </c>
      <c r="D11" s="66">
        <v>5049</v>
      </c>
    </row>
    <row r="12" spans="1:4" ht="15.55" customHeight="1" x14ac:dyDescent="0.3">
      <c r="A12" s="74" t="s">
        <v>234</v>
      </c>
      <c r="B12" s="74"/>
      <c r="C12" s="67">
        <v>2</v>
      </c>
      <c r="D12" s="68">
        <f>SUM(D10:D11)</f>
        <v>14178</v>
      </c>
    </row>
    <row r="13" spans="1:4" ht="34.200000000000003" customHeight="1" x14ac:dyDescent="0.3">
      <c r="A13" s="79" t="s">
        <v>107</v>
      </c>
      <c r="B13" s="77" t="s">
        <v>353</v>
      </c>
      <c r="C13" s="65">
        <v>1</v>
      </c>
      <c r="D13" s="66">
        <v>6873</v>
      </c>
    </row>
    <row r="14" spans="1:4" ht="16.2" customHeight="1" x14ac:dyDescent="0.3">
      <c r="A14" s="74" t="s">
        <v>234</v>
      </c>
      <c r="B14" s="74"/>
      <c r="C14" s="67">
        <f>SUM(C13:C13)</f>
        <v>1</v>
      </c>
      <c r="D14" s="68">
        <f>SUM(D13:D13)</f>
        <v>6873</v>
      </c>
    </row>
    <row r="15" spans="1:4" ht="15.55" customHeight="1" x14ac:dyDescent="0.3">
      <c r="A15" s="93" t="s">
        <v>250</v>
      </c>
      <c r="B15" s="77" t="s">
        <v>354</v>
      </c>
      <c r="C15" s="65">
        <v>1</v>
      </c>
      <c r="D15" s="66">
        <v>2975</v>
      </c>
    </row>
    <row r="16" spans="1:4" ht="16.399999999999999" x14ac:dyDescent="0.3">
      <c r="A16" s="93"/>
      <c r="B16" s="77" t="s">
        <v>355</v>
      </c>
      <c r="C16" s="65">
        <v>1</v>
      </c>
      <c r="D16" s="66">
        <v>3400</v>
      </c>
    </row>
    <row r="17" spans="1:4" ht="15.55" customHeight="1" x14ac:dyDescent="0.3">
      <c r="A17" s="93"/>
      <c r="B17" s="77" t="s">
        <v>356</v>
      </c>
      <c r="C17" s="65">
        <v>1</v>
      </c>
      <c r="D17" s="66">
        <v>3400</v>
      </c>
    </row>
    <row r="18" spans="1:4" ht="16.399999999999999" x14ac:dyDescent="0.3">
      <c r="A18" s="93"/>
      <c r="B18" s="77" t="s">
        <v>357</v>
      </c>
      <c r="C18" s="65">
        <v>1</v>
      </c>
      <c r="D18" s="66">
        <v>3400</v>
      </c>
    </row>
    <row r="19" spans="1:4" ht="15.05" x14ac:dyDescent="0.3">
      <c r="A19" s="74" t="s">
        <v>234</v>
      </c>
      <c r="B19" s="74"/>
      <c r="C19" s="67">
        <f>SUM(C15:C18)</f>
        <v>4</v>
      </c>
      <c r="D19" s="68">
        <f>SUM(D15:D18)</f>
        <v>13175</v>
      </c>
    </row>
    <row r="20" spans="1:4" ht="32.75" x14ac:dyDescent="0.3">
      <c r="A20" s="93" t="s">
        <v>252</v>
      </c>
      <c r="B20" s="77" t="s">
        <v>358</v>
      </c>
      <c r="C20" s="65">
        <v>3</v>
      </c>
      <c r="D20" s="66">
        <v>10200</v>
      </c>
    </row>
    <row r="21" spans="1:4" ht="16.399999999999999" x14ac:dyDescent="0.3">
      <c r="A21" s="93"/>
      <c r="B21" s="77" t="s">
        <v>359</v>
      </c>
      <c r="C21" s="65">
        <v>6</v>
      </c>
      <c r="D21" s="66">
        <v>17850</v>
      </c>
    </row>
    <row r="22" spans="1:4" ht="15.55" customHeight="1" x14ac:dyDescent="0.3">
      <c r="A22" s="74" t="s">
        <v>234</v>
      </c>
      <c r="B22" s="74"/>
      <c r="C22" s="67">
        <v>9</v>
      </c>
      <c r="D22" s="68">
        <v>28050</v>
      </c>
    </row>
    <row r="23" spans="1:4" ht="16.2" customHeight="1" x14ac:dyDescent="0.3">
      <c r="A23" s="78" t="s">
        <v>254</v>
      </c>
      <c r="B23" s="77" t="s">
        <v>360</v>
      </c>
      <c r="C23" s="65">
        <v>6</v>
      </c>
      <c r="D23" s="66">
        <v>20400</v>
      </c>
    </row>
    <row r="24" spans="1:4" ht="15.05" x14ac:dyDescent="0.3">
      <c r="A24" s="74" t="s">
        <v>234</v>
      </c>
      <c r="B24" s="74"/>
      <c r="C24" s="67">
        <f>SUM(C23:C23)</f>
        <v>6</v>
      </c>
      <c r="D24" s="68">
        <f>SUM(D23:D23)</f>
        <v>20400</v>
      </c>
    </row>
    <row r="25" spans="1:4" ht="16.399999999999999" x14ac:dyDescent="0.3">
      <c r="A25" s="93" t="s">
        <v>260</v>
      </c>
      <c r="B25" s="77" t="s">
        <v>361</v>
      </c>
      <c r="C25" s="65">
        <v>1</v>
      </c>
      <c r="D25" s="66">
        <v>6873</v>
      </c>
    </row>
    <row r="26" spans="1:4" ht="15.55" customHeight="1" x14ac:dyDescent="0.3">
      <c r="A26" s="93"/>
      <c r="B26" s="77" t="s">
        <v>362</v>
      </c>
      <c r="C26" s="65">
        <v>1</v>
      </c>
      <c r="D26" s="66">
        <v>6873</v>
      </c>
    </row>
    <row r="27" spans="1:4" ht="15.55" customHeight="1" x14ac:dyDescent="0.3">
      <c r="A27" s="74" t="s">
        <v>234</v>
      </c>
      <c r="B27" s="74"/>
      <c r="C27" s="67">
        <v>2</v>
      </c>
      <c r="D27" s="68">
        <f>SUM(D25:D26)</f>
        <v>13746</v>
      </c>
    </row>
    <row r="28" spans="1:4" ht="16.2" customHeight="1" x14ac:dyDescent="0.3">
      <c r="A28" s="93" t="s">
        <v>264</v>
      </c>
      <c r="B28" s="77" t="s">
        <v>363</v>
      </c>
      <c r="C28" s="65">
        <v>4</v>
      </c>
      <c r="D28" s="66">
        <v>13920</v>
      </c>
    </row>
    <row r="29" spans="1:4" ht="33.049999999999997" customHeight="1" x14ac:dyDescent="0.3">
      <c r="A29" s="93"/>
      <c r="B29" s="77" t="s">
        <v>364</v>
      </c>
      <c r="C29" s="65">
        <v>5</v>
      </c>
      <c r="D29" s="66">
        <v>23800</v>
      </c>
    </row>
    <row r="30" spans="1:4" ht="32.4" customHeight="1" x14ac:dyDescent="0.3">
      <c r="A30" s="93"/>
      <c r="B30" s="77" t="s">
        <v>365</v>
      </c>
      <c r="C30" s="65">
        <v>5</v>
      </c>
      <c r="D30" s="66">
        <v>7800</v>
      </c>
    </row>
    <row r="31" spans="1:4" ht="15.55" customHeight="1" x14ac:dyDescent="0.3">
      <c r="A31" s="74" t="s">
        <v>234</v>
      </c>
      <c r="B31" s="74"/>
      <c r="C31" s="67">
        <v>14</v>
      </c>
      <c r="D31" s="68">
        <v>45520</v>
      </c>
    </row>
    <row r="32" spans="1:4" ht="16.2" customHeight="1" x14ac:dyDescent="0.3">
      <c r="A32" s="93" t="s">
        <v>268</v>
      </c>
      <c r="B32" s="77" t="s">
        <v>366</v>
      </c>
      <c r="C32" s="65">
        <v>1</v>
      </c>
      <c r="D32" s="66">
        <v>4350</v>
      </c>
    </row>
    <row r="33" spans="1:4" ht="16.399999999999999" x14ac:dyDescent="0.3">
      <c r="A33" s="93"/>
      <c r="B33" s="77" t="s">
        <v>367</v>
      </c>
      <c r="C33" s="65">
        <v>3</v>
      </c>
      <c r="D33" s="66">
        <v>3132</v>
      </c>
    </row>
    <row r="34" spans="1:4" ht="16.399999999999999" x14ac:dyDescent="0.3">
      <c r="A34" s="93"/>
      <c r="B34" s="77" t="s">
        <v>368</v>
      </c>
      <c r="C34" s="65">
        <v>1</v>
      </c>
      <c r="D34" s="66">
        <v>4524</v>
      </c>
    </row>
    <row r="35" spans="1:4" ht="15.55" customHeight="1" x14ac:dyDescent="0.3">
      <c r="A35" s="93"/>
      <c r="B35" s="77" t="s">
        <v>369</v>
      </c>
      <c r="C35" s="65">
        <v>1</v>
      </c>
      <c r="D35" s="66">
        <v>1040</v>
      </c>
    </row>
    <row r="36" spans="1:4" ht="15.55" customHeight="1" x14ac:dyDescent="0.3">
      <c r="A36" s="74" t="s">
        <v>234</v>
      </c>
      <c r="B36" s="74"/>
      <c r="C36" s="67">
        <v>6</v>
      </c>
      <c r="D36" s="68">
        <v>13046</v>
      </c>
    </row>
    <row r="37" spans="1:4" ht="15.55" customHeight="1" x14ac:dyDescent="0.3">
      <c r="A37" s="93" t="s">
        <v>272</v>
      </c>
      <c r="B37" s="77" t="s">
        <v>370</v>
      </c>
      <c r="C37" s="65">
        <v>1</v>
      </c>
      <c r="D37" s="66">
        <v>11600</v>
      </c>
    </row>
    <row r="38" spans="1:4" ht="15.55" customHeight="1" x14ac:dyDescent="0.3">
      <c r="A38" s="93"/>
      <c r="B38" s="77" t="s">
        <v>371</v>
      </c>
      <c r="C38" s="65">
        <v>1</v>
      </c>
      <c r="D38" s="66">
        <v>11885</v>
      </c>
    </row>
    <row r="39" spans="1:4" ht="15.05" x14ac:dyDescent="0.3">
      <c r="A39" s="74" t="s">
        <v>234</v>
      </c>
      <c r="B39" s="74"/>
      <c r="C39" s="67">
        <v>2</v>
      </c>
      <c r="D39" s="68">
        <v>23485</v>
      </c>
    </row>
    <row r="40" spans="1:4" ht="29.95" customHeight="1" x14ac:dyDescent="0.3">
      <c r="A40" s="93" t="s">
        <v>278</v>
      </c>
      <c r="B40" s="77" t="s">
        <v>372</v>
      </c>
      <c r="C40" s="65">
        <v>6</v>
      </c>
      <c r="D40" s="66">
        <v>13050</v>
      </c>
    </row>
    <row r="41" spans="1:4" ht="16.399999999999999" x14ac:dyDescent="0.3">
      <c r="A41" s="93"/>
      <c r="B41" s="77" t="s">
        <v>373</v>
      </c>
      <c r="C41" s="65">
        <v>13</v>
      </c>
      <c r="D41" s="66">
        <v>22100</v>
      </c>
    </row>
    <row r="42" spans="1:4" ht="15.05" x14ac:dyDescent="0.3">
      <c r="A42" s="74" t="s">
        <v>234</v>
      </c>
      <c r="B42" s="74"/>
      <c r="C42" s="67">
        <v>19</v>
      </c>
      <c r="D42" s="68">
        <v>35150</v>
      </c>
    </row>
    <row r="43" spans="1:4" ht="15.55" customHeight="1" x14ac:dyDescent="0.3">
      <c r="A43" s="93" t="s">
        <v>284</v>
      </c>
      <c r="B43" s="77" t="s">
        <v>374</v>
      </c>
      <c r="C43" s="65">
        <v>1</v>
      </c>
      <c r="D43" s="66">
        <v>4524</v>
      </c>
    </row>
    <row r="44" spans="1:4" ht="16.399999999999999" x14ac:dyDescent="0.3">
      <c r="A44" s="93"/>
      <c r="B44" s="77" t="s">
        <v>375</v>
      </c>
      <c r="C44" s="65">
        <v>1</v>
      </c>
      <c r="D44" s="66">
        <v>3045</v>
      </c>
    </row>
    <row r="45" spans="1:4" ht="15.55" customHeight="1" x14ac:dyDescent="0.3">
      <c r="A45" s="93"/>
      <c r="B45" s="77" t="s">
        <v>376</v>
      </c>
      <c r="C45" s="65">
        <v>1</v>
      </c>
      <c r="D45" s="66">
        <v>4350</v>
      </c>
    </row>
    <row r="46" spans="1:4" ht="16.399999999999999" x14ac:dyDescent="0.3">
      <c r="A46" s="93"/>
      <c r="B46" s="77" t="s">
        <v>377</v>
      </c>
      <c r="C46" s="65">
        <v>1</v>
      </c>
      <c r="D46" s="66">
        <v>4250</v>
      </c>
    </row>
    <row r="47" spans="1:4" ht="15.05" x14ac:dyDescent="0.3">
      <c r="A47" s="74" t="s">
        <v>234</v>
      </c>
      <c r="B47" s="74"/>
      <c r="C47" s="67">
        <v>4</v>
      </c>
      <c r="D47" s="68">
        <v>16169</v>
      </c>
    </row>
    <row r="48" spans="1:4" ht="16.399999999999999" x14ac:dyDescent="0.3">
      <c r="A48" s="93" t="s">
        <v>288</v>
      </c>
      <c r="B48" s="77" t="s">
        <v>378</v>
      </c>
      <c r="C48" s="65">
        <v>2</v>
      </c>
      <c r="D48" s="66">
        <v>9744</v>
      </c>
    </row>
    <row r="49" spans="1:4" ht="16.399999999999999" x14ac:dyDescent="0.3">
      <c r="A49" s="93"/>
      <c r="B49" s="77" t="s">
        <v>379</v>
      </c>
      <c r="C49" s="65">
        <v>1</v>
      </c>
      <c r="D49" s="66">
        <v>5220</v>
      </c>
    </row>
    <row r="50" spans="1:4" ht="16.399999999999999" x14ac:dyDescent="0.3">
      <c r="A50" s="93"/>
      <c r="B50" s="77" t="s">
        <v>380</v>
      </c>
      <c r="C50" s="65">
        <v>7</v>
      </c>
      <c r="D50" s="66">
        <v>32760</v>
      </c>
    </row>
    <row r="51" spans="1:4" ht="16.399999999999999" x14ac:dyDescent="0.3">
      <c r="A51" s="93"/>
      <c r="B51" s="77" t="s">
        <v>381</v>
      </c>
      <c r="C51" s="65">
        <v>6</v>
      </c>
      <c r="D51" s="66">
        <v>28080</v>
      </c>
    </row>
    <row r="52" spans="1:4" ht="15.05" x14ac:dyDescent="0.3">
      <c r="A52" s="74" t="s">
        <v>234</v>
      </c>
      <c r="B52" s="74"/>
      <c r="C52" s="67">
        <v>16</v>
      </c>
      <c r="D52" s="68">
        <v>75804</v>
      </c>
    </row>
    <row r="53" spans="1:4" ht="16.399999999999999" x14ac:dyDescent="0.3">
      <c r="A53" s="93" t="s">
        <v>293</v>
      </c>
      <c r="B53" s="33" t="s">
        <v>382</v>
      </c>
      <c r="C53" s="80">
        <v>1</v>
      </c>
      <c r="D53" s="81">
        <v>3850</v>
      </c>
    </row>
    <row r="54" spans="1:4" ht="16.399999999999999" x14ac:dyDescent="0.3">
      <c r="A54" s="93"/>
      <c r="B54" s="82" t="s">
        <v>383</v>
      </c>
      <c r="C54" s="83">
        <v>1</v>
      </c>
      <c r="D54" s="81">
        <v>3080</v>
      </c>
    </row>
    <row r="55" spans="1:4" ht="16.399999999999999" x14ac:dyDescent="0.3">
      <c r="A55" s="93"/>
      <c r="B55" s="84" t="s">
        <v>384</v>
      </c>
      <c r="C55" s="65">
        <v>1</v>
      </c>
      <c r="D55" s="81">
        <v>2695</v>
      </c>
    </row>
    <row r="56" spans="1:4" ht="16.399999999999999" x14ac:dyDescent="0.3">
      <c r="A56" s="93"/>
      <c r="B56" s="84" t="s">
        <v>385</v>
      </c>
      <c r="C56" s="65">
        <v>1</v>
      </c>
      <c r="D56" s="66">
        <v>3045</v>
      </c>
    </row>
    <row r="57" spans="1:4" ht="16.399999999999999" x14ac:dyDescent="0.3">
      <c r="A57" s="93"/>
      <c r="B57" s="84" t="s">
        <v>386</v>
      </c>
      <c r="C57" s="65">
        <v>1</v>
      </c>
      <c r="D57" s="66">
        <v>2975</v>
      </c>
    </row>
    <row r="58" spans="1:4" ht="15.05" x14ac:dyDescent="0.3">
      <c r="A58" s="74" t="s">
        <v>234</v>
      </c>
      <c r="B58" s="74"/>
      <c r="C58" s="67">
        <v>5</v>
      </c>
      <c r="D58" s="68">
        <v>15645</v>
      </c>
    </row>
    <row r="59" spans="1:4" ht="15.55" customHeight="1" x14ac:dyDescent="0.3">
      <c r="A59" s="75" t="s">
        <v>310</v>
      </c>
      <c r="B59" s="77" t="s">
        <v>387</v>
      </c>
      <c r="C59" s="65">
        <v>1</v>
      </c>
      <c r="D59" s="66">
        <v>1500</v>
      </c>
    </row>
    <row r="60" spans="1:4" ht="15.55" customHeight="1" x14ac:dyDescent="0.3">
      <c r="A60" s="75"/>
      <c r="B60" s="77" t="s">
        <v>388</v>
      </c>
      <c r="C60" s="65">
        <v>1</v>
      </c>
      <c r="D60" s="66">
        <v>3480</v>
      </c>
    </row>
    <row r="61" spans="1:4" ht="15.55" customHeight="1" x14ac:dyDescent="0.3">
      <c r="A61" s="75"/>
      <c r="B61" s="77" t="s">
        <v>389</v>
      </c>
      <c r="C61" s="65">
        <v>1</v>
      </c>
      <c r="D61" s="66">
        <v>5000</v>
      </c>
    </row>
    <row r="62" spans="1:4" ht="16.2" customHeight="1" x14ac:dyDescent="0.3">
      <c r="A62" s="75"/>
      <c r="B62" s="77" t="s">
        <v>390</v>
      </c>
      <c r="C62" s="65">
        <v>1</v>
      </c>
      <c r="D62" s="66">
        <v>3045</v>
      </c>
    </row>
    <row r="63" spans="1:4" ht="15.55" customHeight="1" x14ac:dyDescent="0.3">
      <c r="A63" s="74" t="s">
        <v>234</v>
      </c>
      <c r="B63" s="74"/>
      <c r="C63" s="67">
        <f>SUM(C59:C62)</f>
        <v>4</v>
      </c>
      <c r="D63" s="68">
        <f>SUM(D59:D62)</f>
        <v>13025</v>
      </c>
    </row>
    <row r="64" spans="1:4" ht="16.2" customHeight="1" x14ac:dyDescent="0.3">
      <c r="A64" s="75" t="s">
        <v>329</v>
      </c>
      <c r="B64" s="77" t="s">
        <v>391</v>
      </c>
      <c r="C64" s="65">
        <v>1</v>
      </c>
      <c r="D64" s="66">
        <v>4350</v>
      </c>
    </row>
    <row r="65" spans="1:4" ht="32.75" x14ac:dyDescent="0.3">
      <c r="A65" s="75"/>
      <c r="B65" s="77" t="s">
        <v>392</v>
      </c>
      <c r="C65" s="65">
        <v>1</v>
      </c>
      <c r="D65" s="66">
        <v>6873</v>
      </c>
    </row>
    <row r="66" spans="1:4" ht="16.399999999999999" x14ac:dyDescent="0.3">
      <c r="A66" s="75"/>
      <c r="B66" s="77" t="s">
        <v>393</v>
      </c>
      <c r="C66" s="65">
        <v>1</v>
      </c>
      <c r="D66" s="66">
        <v>2975</v>
      </c>
    </row>
    <row r="67" spans="1:4" ht="15.55" customHeight="1" x14ac:dyDescent="0.3">
      <c r="A67" s="74" t="s">
        <v>234</v>
      </c>
      <c r="B67" s="74"/>
      <c r="C67" s="67">
        <f>SUM(C64:C66)</f>
        <v>3</v>
      </c>
      <c r="D67" s="68">
        <f>SUM(D64:D66)</f>
        <v>14198</v>
      </c>
    </row>
    <row r="68" spans="1:4" ht="16.399999999999999" x14ac:dyDescent="0.3">
      <c r="A68" s="93" t="s">
        <v>338</v>
      </c>
      <c r="B68" s="77" t="s">
        <v>394</v>
      </c>
      <c r="C68" s="65">
        <v>1</v>
      </c>
      <c r="D68" s="66">
        <v>4250</v>
      </c>
    </row>
    <row r="69" spans="1:4" ht="16.399999999999999" x14ac:dyDescent="0.3">
      <c r="A69" s="93"/>
      <c r="B69" s="77" t="s">
        <v>395</v>
      </c>
      <c r="C69" s="65">
        <v>1</v>
      </c>
      <c r="D69" s="66">
        <v>3069</v>
      </c>
    </row>
    <row r="70" spans="1:4" ht="15.05" x14ac:dyDescent="0.3">
      <c r="A70" s="74" t="s">
        <v>234</v>
      </c>
      <c r="B70" s="74"/>
      <c r="C70" s="67">
        <v>2</v>
      </c>
      <c r="D70" s="68">
        <f>SUM(D68:D69)</f>
        <v>7319</v>
      </c>
    </row>
    <row r="71" spans="1:4" ht="16.2" customHeight="1" x14ac:dyDescent="0.3">
      <c r="A71" s="93" t="s">
        <v>340</v>
      </c>
      <c r="B71" s="85" t="s">
        <v>396</v>
      </c>
      <c r="C71" s="65">
        <v>1</v>
      </c>
      <c r="D71" s="86">
        <v>1260</v>
      </c>
    </row>
    <row r="72" spans="1:4" ht="16.399999999999999" x14ac:dyDescent="0.3">
      <c r="A72" s="93"/>
      <c r="B72" s="87" t="s">
        <v>397</v>
      </c>
      <c r="C72" s="65">
        <v>1</v>
      </c>
      <c r="D72" s="86">
        <v>1260</v>
      </c>
    </row>
    <row r="73" spans="1:4" ht="16.399999999999999" x14ac:dyDescent="0.3">
      <c r="A73" s="93"/>
      <c r="B73" s="87" t="s">
        <v>398</v>
      </c>
      <c r="C73" s="65">
        <v>1</v>
      </c>
      <c r="D73" s="86">
        <v>1260</v>
      </c>
    </row>
    <row r="74" spans="1:4" ht="16.2" customHeight="1" x14ac:dyDescent="0.3">
      <c r="A74" s="93"/>
      <c r="B74" s="87" t="s">
        <v>399</v>
      </c>
      <c r="C74" s="65">
        <v>1</v>
      </c>
      <c r="D74" s="86">
        <v>1260</v>
      </c>
    </row>
    <row r="75" spans="1:4" ht="16.399999999999999" x14ac:dyDescent="0.3">
      <c r="A75" s="93"/>
      <c r="B75" s="88" t="s">
        <v>400</v>
      </c>
      <c r="C75" s="65">
        <v>1</v>
      </c>
      <c r="D75" s="86">
        <v>1260</v>
      </c>
    </row>
    <row r="76" spans="1:4" ht="16.399999999999999" x14ac:dyDescent="0.3">
      <c r="A76" s="93"/>
      <c r="B76" s="88" t="s">
        <v>401</v>
      </c>
      <c r="C76" s="65">
        <v>1</v>
      </c>
      <c r="D76" s="86">
        <v>1260</v>
      </c>
    </row>
    <row r="77" spans="1:4" ht="16.2" customHeight="1" x14ac:dyDescent="0.3">
      <c r="A77" s="93"/>
      <c r="B77" s="88" t="s">
        <v>402</v>
      </c>
      <c r="C77" s="65">
        <v>1</v>
      </c>
      <c r="D77" s="86">
        <v>1260</v>
      </c>
    </row>
    <row r="78" spans="1:4" ht="16.399999999999999" x14ac:dyDescent="0.3">
      <c r="A78" s="93"/>
      <c r="B78" s="87" t="s">
        <v>403</v>
      </c>
      <c r="C78" s="65">
        <v>1</v>
      </c>
      <c r="D78" s="86">
        <v>1260</v>
      </c>
    </row>
    <row r="79" spans="1:4" ht="16.399999999999999" x14ac:dyDescent="0.3">
      <c r="A79" s="93"/>
      <c r="B79" s="87" t="s">
        <v>404</v>
      </c>
      <c r="C79" s="65">
        <v>1</v>
      </c>
      <c r="D79" s="86">
        <v>1260</v>
      </c>
    </row>
    <row r="80" spans="1:4" ht="15.05" x14ac:dyDescent="0.3">
      <c r="A80" s="74" t="s">
        <v>234</v>
      </c>
      <c r="B80" s="74"/>
      <c r="C80" s="67">
        <f>SUM(C71:C79)</f>
        <v>9</v>
      </c>
      <c r="D80" s="68">
        <f>SUM(D71:D79)</f>
        <v>11340</v>
      </c>
    </row>
    <row r="81" spans="1:4" ht="16.399999999999999" x14ac:dyDescent="0.3">
      <c r="A81" s="94" t="s">
        <v>405</v>
      </c>
      <c r="B81" s="77" t="s">
        <v>406</v>
      </c>
      <c r="C81" s="65">
        <v>1</v>
      </c>
      <c r="D81" s="86">
        <v>3230</v>
      </c>
    </row>
    <row r="82" spans="1:4" ht="16.399999999999999" x14ac:dyDescent="0.3">
      <c r="A82" s="94"/>
      <c r="B82" s="77" t="s">
        <v>407</v>
      </c>
      <c r="C82" s="65">
        <v>1</v>
      </c>
      <c r="D82" s="86">
        <v>2975</v>
      </c>
    </row>
    <row r="83" spans="1:4" ht="16.399999999999999" x14ac:dyDescent="0.3">
      <c r="A83" s="94"/>
      <c r="B83" s="77" t="s">
        <v>408</v>
      </c>
      <c r="C83" s="65">
        <v>1</v>
      </c>
      <c r="D83" s="86">
        <v>3825</v>
      </c>
    </row>
    <row r="84" spans="1:4" ht="15.05" x14ac:dyDescent="0.3">
      <c r="A84" s="74" t="s">
        <v>234</v>
      </c>
      <c r="B84" s="74"/>
      <c r="C84" s="67">
        <v>3</v>
      </c>
      <c r="D84" s="68">
        <f>SUM(D81:D83)</f>
        <v>10030</v>
      </c>
    </row>
    <row r="85" spans="1:4" ht="16.399999999999999" x14ac:dyDescent="0.3">
      <c r="A85" s="33" t="s">
        <v>409</v>
      </c>
      <c r="B85" s="77" t="s">
        <v>410</v>
      </c>
      <c r="C85" s="65">
        <v>25</v>
      </c>
      <c r="D85" s="66">
        <v>14875</v>
      </c>
    </row>
    <row r="86" spans="1:4" ht="16.399999999999999" x14ac:dyDescent="0.3">
      <c r="A86" s="89"/>
      <c r="B86" s="90" t="s">
        <v>11</v>
      </c>
      <c r="C86" s="67">
        <v>25</v>
      </c>
      <c r="D86" s="68">
        <v>14875</v>
      </c>
    </row>
    <row r="87" spans="1:4" ht="15.55" customHeight="1" x14ac:dyDescent="0.3">
      <c r="A87" s="94" t="s">
        <v>136</v>
      </c>
      <c r="B87" s="33" t="s">
        <v>411</v>
      </c>
      <c r="C87" s="65">
        <v>13</v>
      </c>
      <c r="D87" s="66">
        <v>14365</v>
      </c>
    </row>
    <row r="88" spans="1:4" ht="16.399999999999999" x14ac:dyDescent="0.3">
      <c r="A88" s="94"/>
      <c r="B88" s="77" t="s">
        <v>412</v>
      </c>
      <c r="C88" s="65">
        <v>13</v>
      </c>
      <c r="D88" s="66">
        <v>13520</v>
      </c>
    </row>
    <row r="89" spans="1:4" ht="16.399999999999999" x14ac:dyDescent="0.3">
      <c r="A89" s="89"/>
      <c r="B89" s="90" t="s">
        <v>11</v>
      </c>
      <c r="C89" s="67">
        <v>26</v>
      </c>
      <c r="D89" s="68">
        <v>27885</v>
      </c>
    </row>
    <row r="90" spans="1:4" ht="16.399999999999999" x14ac:dyDescent="0.3">
      <c r="A90" s="95" t="s">
        <v>413</v>
      </c>
      <c r="B90" s="77" t="s">
        <v>414</v>
      </c>
      <c r="C90" s="65">
        <v>1</v>
      </c>
      <c r="D90" s="66">
        <v>4176</v>
      </c>
    </row>
    <row r="91" spans="1:4" ht="16.399999999999999" x14ac:dyDescent="0.3">
      <c r="A91" s="95"/>
      <c r="B91" s="77" t="s">
        <v>415</v>
      </c>
      <c r="C91" s="65">
        <v>1</v>
      </c>
      <c r="D91" s="66">
        <v>4176</v>
      </c>
    </row>
    <row r="92" spans="1:4" ht="16.399999999999999" x14ac:dyDescent="0.3">
      <c r="A92" s="89"/>
      <c r="B92" s="90" t="s">
        <v>11</v>
      </c>
      <c r="C92" s="67">
        <v>2</v>
      </c>
      <c r="D92" s="68">
        <f>SUM(D90:D91)</f>
        <v>8352</v>
      </c>
    </row>
    <row r="93" spans="1:4" ht="16.399999999999999" x14ac:dyDescent="0.3">
      <c r="A93" s="94" t="s">
        <v>101</v>
      </c>
      <c r="B93" s="77" t="s">
        <v>416</v>
      </c>
      <c r="C93" s="65">
        <v>3</v>
      </c>
      <c r="D93" s="66">
        <v>10200</v>
      </c>
    </row>
    <row r="94" spans="1:4" ht="16.399999999999999" x14ac:dyDescent="0.3">
      <c r="A94" s="94"/>
      <c r="B94" s="77" t="s">
        <v>417</v>
      </c>
      <c r="C94" s="65">
        <v>1</v>
      </c>
      <c r="D94" s="66">
        <v>3400</v>
      </c>
    </row>
    <row r="95" spans="1:4" ht="16.399999999999999" x14ac:dyDescent="0.3">
      <c r="A95" s="94"/>
      <c r="B95" s="77" t="s">
        <v>418</v>
      </c>
      <c r="C95" s="65">
        <v>1</v>
      </c>
      <c r="D95" s="66">
        <v>3400</v>
      </c>
    </row>
    <row r="96" spans="1:4" ht="16.399999999999999" x14ac:dyDescent="0.3">
      <c r="A96" s="89"/>
      <c r="B96" s="90" t="s">
        <v>11</v>
      </c>
      <c r="C96" s="67">
        <v>5</v>
      </c>
      <c r="D96" s="68">
        <f>SUM(D93:D95)</f>
        <v>17000</v>
      </c>
    </row>
    <row r="97" spans="1:4" ht="16.399999999999999" x14ac:dyDescent="0.3">
      <c r="A97" s="94" t="s">
        <v>419</v>
      </c>
      <c r="B97" s="77" t="s">
        <v>420</v>
      </c>
      <c r="C97" s="65">
        <v>1</v>
      </c>
      <c r="D97" s="66">
        <v>3400</v>
      </c>
    </row>
    <row r="98" spans="1:4" ht="16.399999999999999" x14ac:dyDescent="0.3">
      <c r="A98" s="94"/>
      <c r="B98" s="77" t="s">
        <v>421</v>
      </c>
      <c r="C98" s="65">
        <v>1</v>
      </c>
      <c r="D98" s="66">
        <v>3230</v>
      </c>
    </row>
    <row r="99" spans="1:4" ht="16.399999999999999" x14ac:dyDescent="0.3">
      <c r="A99" s="94"/>
      <c r="B99" s="77" t="s">
        <v>422</v>
      </c>
      <c r="C99" s="65">
        <v>1</v>
      </c>
      <c r="D99" s="66">
        <v>3825</v>
      </c>
    </row>
    <row r="100" spans="1:4" ht="16.399999999999999" x14ac:dyDescent="0.3">
      <c r="A100" s="94"/>
      <c r="B100" s="77" t="s">
        <v>423</v>
      </c>
      <c r="C100" s="65">
        <v>1</v>
      </c>
      <c r="D100" s="66">
        <v>2975</v>
      </c>
    </row>
    <row r="101" spans="1:4" ht="32.75" x14ac:dyDescent="0.3">
      <c r="A101" s="94"/>
      <c r="B101" s="77" t="s">
        <v>424</v>
      </c>
      <c r="C101" s="65">
        <v>4</v>
      </c>
      <c r="D101" s="66">
        <v>12240</v>
      </c>
    </row>
    <row r="102" spans="1:4" ht="33.049999999999997" customHeight="1" x14ac:dyDescent="0.3">
      <c r="A102" s="94"/>
      <c r="B102" s="77" t="s">
        <v>425</v>
      </c>
      <c r="C102" s="65">
        <v>1</v>
      </c>
      <c r="D102" s="66">
        <v>3400</v>
      </c>
    </row>
    <row r="103" spans="1:4" ht="16.2" customHeight="1" x14ac:dyDescent="0.3">
      <c r="A103" s="89"/>
      <c r="B103" s="90" t="s">
        <v>11</v>
      </c>
      <c r="C103" s="67">
        <v>9</v>
      </c>
      <c r="D103" s="68">
        <f>SUM(D97:D102)</f>
        <v>29070</v>
      </c>
    </row>
    <row r="104" spans="1:4" ht="31.25" customHeight="1" x14ac:dyDescent="0.3">
      <c r="A104" s="26" t="s">
        <v>426</v>
      </c>
      <c r="B104" s="77" t="s">
        <v>427</v>
      </c>
      <c r="C104" s="65">
        <v>3</v>
      </c>
      <c r="D104" s="66">
        <v>10200</v>
      </c>
    </row>
    <row r="105" spans="1:4" ht="16.2" customHeight="1" x14ac:dyDescent="0.3">
      <c r="A105" s="89"/>
      <c r="B105" s="90" t="s">
        <v>11</v>
      </c>
      <c r="C105" s="67">
        <v>3</v>
      </c>
      <c r="D105" s="68">
        <v>10200</v>
      </c>
    </row>
    <row r="106" spans="1:4" ht="34.85" customHeight="1" x14ac:dyDescent="0.3">
      <c r="A106" s="33" t="s">
        <v>428</v>
      </c>
      <c r="B106" s="77" t="s">
        <v>429</v>
      </c>
      <c r="C106" s="65">
        <v>4</v>
      </c>
      <c r="D106" s="66">
        <v>13600</v>
      </c>
    </row>
    <row r="107" spans="1:4" ht="16.399999999999999" x14ac:dyDescent="0.3">
      <c r="A107" s="89"/>
      <c r="B107" s="90" t="s">
        <v>11</v>
      </c>
      <c r="C107" s="67">
        <v>4</v>
      </c>
      <c r="D107" s="68">
        <v>13600</v>
      </c>
    </row>
    <row r="108" spans="1:4" ht="16.399999999999999" x14ac:dyDescent="0.3">
      <c r="A108" s="33" t="s">
        <v>169</v>
      </c>
      <c r="B108" s="77" t="s">
        <v>430</v>
      </c>
      <c r="C108" s="65">
        <v>5</v>
      </c>
      <c r="D108" s="66">
        <v>10320</v>
      </c>
    </row>
    <row r="109" spans="1:4" ht="16.399999999999999" x14ac:dyDescent="0.3">
      <c r="A109" s="89"/>
      <c r="B109" s="90" t="s">
        <v>11</v>
      </c>
      <c r="C109" s="67">
        <v>5</v>
      </c>
      <c r="D109" s="68">
        <v>10320</v>
      </c>
    </row>
    <row r="110" spans="1:4" ht="16.399999999999999" x14ac:dyDescent="0.3">
      <c r="A110" s="94" t="s">
        <v>146</v>
      </c>
      <c r="B110" s="77" t="s">
        <v>431</v>
      </c>
      <c r="C110" s="65">
        <v>3</v>
      </c>
      <c r="D110" s="66">
        <v>13050</v>
      </c>
    </row>
    <row r="111" spans="1:4" ht="16.399999999999999" x14ac:dyDescent="0.3">
      <c r="A111" s="94"/>
      <c r="B111" s="77" t="s">
        <v>432</v>
      </c>
      <c r="C111" s="65">
        <v>1</v>
      </c>
      <c r="D111" s="66">
        <v>6320</v>
      </c>
    </row>
    <row r="112" spans="1:4" ht="16.399999999999999" x14ac:dyDescent="0.3">
      <c r="A112" s="89"/>
      <c r="B112" s="90" t="s">
        <v>11</v>
      </c>
      <c r="C112" s="67">
        <v>4</v>
      </c>
      <c r="D112" s="68">
        <v>19370</v>
      </c>
    </row>
    <row r="113" spans="1:4" ht="32.75" x14ac:dyDescent="0.3">
      <c r="A113" s="94" t="s">
        <v>173</v>
      </c>
      <c r="B113" s="77" t="s">
        <v>433</v>
      </c>
      <c r="C113" s="65">
        <v>6</v>
      </c>
      <c r="D113" s="66">
        <v>13050</v>
      </c>
    </row>
    <row r="114" spans="1:4" ht="16.399999999999999" x14ac:dyDescent="0.3">
      <c r="A114" s="94"/>
      <c r="B114" s="77" t="s">
        <v>434</v>
      </c>
      <c r="C114" s="65">
        <v>1</v>
      </c>
      <c r="D114" s="66">
        <v>2340</v>
      </c>
    </row>
    <row r="115" spans="1:4" ht="16.399999999999999" x14ac:dyDescent="0.3">
      <c r="A115" s="94"/>
      <c r="B115" s="77" t="s">
        <v>435</v>
      </c>
      <c r="C115" s="65">
        <v>1</v>
      </c>
      <c r="D115" s="66">
        <v>2340</v>
      </c>
    </row>
    <row r="116" spans="1:4" ht="16.399999999999999" x14ac:dyDescent="0.3">
      <c r="A116" s="94"/>
      <c r="B116" s="77" t="s">
        <v>436</v>
      </c>
      <c r="C116" s="65">
        <v>1</v>
      </c>
      <c r="D116" s="66">
        <v>4250</v>
      </c>
    </row>
    <row r="117" spans="1:4" ht="16.399999999999999" x14ac:dyDescent="0.3">
      <c r="A117" s="94"/>
      <c r="B117" s="77" t="s">
        <v>437</v>
      </c>
      <c r="C117" s="65">
        <v>1</v>
      </c>
      <c r="D117" s="66">
        <v>3200</v>
      </c>
    </row>
    <row r="118" spans="1:4" ht="16.399999999999999" x14ac:dyDescent="0.3">
      <c r="A118" s="89"/>
      <c r="B118" s="90" t="s">
        <v>11</v>
      </c>
      <c r="C118" s="67">
        <v>10</v>
      </c>
      <c r="D118" s="68">
        <v>25180</v>
      </c>
    </row>
    <row r="119" spans="1:4" ht="16.399999999999999" x14ac:dyDescent="0.3">
      <c r="A119" s="65" t="s">
        <v>344</v>
      </c>
      <c r="B119" s="65"/>
      <c r="C119" s="65">
        <v>61</v>
      </c>
      <c r="D119" s="66">
        <v>219315</v>
      </c>
    </row>
    <row r="120" spans="1:4" ht="15.05" x14ac:dyDescent="0.3">
      <c r="A120" s="74" t="s">
        <v>234</v>
      </c>
      <c r="B120" s="74"/>
      <c r="C120" s="67">
        <f>SUM(C119)</f>
        <v>61</v>
      </c>
      <c r="D120" s="68">
        <f>SUM(D119)</f>
        <v>219315</v>
      </c>
    </row>
    <row r="121" spans="1:4" ht="16.399999999999999" x14ac:dyDescent="0.3">
      <c r="A121" s="96" t="s">
        <v>438</v>
      </c>
      <c r="B121" s="96"/>
      <c r="C121" s="91">
        <v>291</v>
      </c>
      <c r="D121" s="92">
        <v>806723</v>
      </c>
    </row>
  </sheetData>
  <mergeCells count="47">
    <mergeCell ref="A97:A102"/>
    <mergeCell ref="A110:A111"/>
    <mergeCell ref="A113:A117"/>
    <mergeCell ref="A120:B120"/>
    <mergeCell ref="A121:B121"/>
    <mergeCell ref="A80:B80"/>
    <mergeCell ref="A81:A83"/>
    <mergeCell ref="A84:B84"/>
    <mergeCell ref="A87:A88"/>
    <mergeCell ref="A90:A91"/>
    <mergeCell ref="A93:A95"/>
    <mergeCell ref="A63:B63"/>
    <mergeCell ref="A64:A66"/>
    <mergeCell ref="A67:B67"/>
    <mergeCell ref="A68:A69"/>
    <mergeCell ref="A70:B70"/>
    <mergeCell ref="A71:A79"/>
    <mergeCell ref="A47:B47"/>
    <mergeCell ref="A48:A51"/>
    <mergeCell ref="A52:B52"/>
    <mergeCell ref="A53:A57"/>
    <mergeCell ref="A58:B58"/>
    <mergeCell ref="A59:A62"/>
    <mergeCell ref="A36:B36"/>
    <mergeCell ref="A37:A38"/>
    <mergeCell ref="A39:B39"/>
    <mergeCell ref="A40:A41"/>
    <mergeCell ref="A42:B42"/>
    <mergeCell ref="A43:A46"/>
    <mergeCell ref="A24:B24"/>
    <mergeCell ref="A25:A26"/>
    <mergeCell ref="A27:B27"/>
    <mergeCell ref="A28:A30"/>
    <mergeCell ref="A31:B31"/>
    <mergeCell ref="A32:A35"/>
    <mergeCell ref="A12:B12"/>
    <mergeCell ref="A14:B14"/>
    <mergeCell ref="A15:A18"/>
    <mergeCell ref="A19:B19"/>
    <mergeCell ref="A20:A21"/>
    <mergeCell ref="A22:B22"/>
    <mergeCell ref="A1:D1"/>
    <mergeCell ref="A4:B4"/>
    <mergeCell ref="A6:B6"/>
    <mergeCell ref="A7:A8"/>
    <mergeCell ref="A9:B9"/>
    <mergeCell ref="A10:A11"/>
  </mergeCells>
  <phoneticPr fontId="11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22FB-4C52-445F-BE31-D31F84BF442D}">
  <dimension ref="A1:D91"/>
  <sheetViews>
    <sheetView workbookViewId="0"/>
  </sheetViews>
  <sheetFormatPr defaultColWidth="10.25" defaultRowHeight="15.75" x14ac:dyDescent="0.3"/>
  <cols>
    <col min="1" max="1" width="19.625" style="62" customWidth="1"/>
    <col min="2" max="2" width="52.25" style="62" customWidth="1"/>
    <col min="3" max="3" width="18.5" style="62" customWidth="1"/>
    <col min="4" max="4" width="16.625" style="72" customWidth="1"/>
    <col min="5" max="5" width="10.25" style="62" customWidth="1"/>
    <col min="6" max="16384" width="10.25" style="62"/>
  </cols>
  <sheetData>
    <row r="1" spans="1:4" ht="15.05" x14ac:dyDescent="0.3">
      <c r="A1" s="73" t="s">
        <v>439</v>
      </c>
      <c r="B1" s="73"/>
      <c r="C1" s="73"/>
      <c r="D1" s="73"/>
    </row>
    <row r="2" spans="1:4" ht="16.399999999999999" x14ac:dyDescent="0.3">
      <c r="A2" s="61" t="s">
        <v>228</v>
      </c>
      <c r="B2" s="63" t="s">
        <v>229</v>
      </c>
      <c r="C2" s="63" t="s">
        <v>230</v>
      </c>
      <c r="D2" s="64" t="s">
        <v>231</v>
      </c>
    </row>
    <row r="3" spans="1:4" ht="16.399999999999999" x14ac:dyDescent="0.3">
      <c r="A3" s="51" t="s">
        <v>159</v>
      </c>
      <c r="B3" s="77" t="s">
        <v>440</v>
      </c>
      <c r="C3" s="65">
        <v>1</v>
      </c>
      <c r="D3" s="66">
        <v>3870</v>
      </c>
    </row>
    <row r="4" spans="1:4" ht="16.399999999999999" x14ac:dyDescent="0.3">
      <c r="A4" s="51"/>
      <c r="B4" s="84" t="s">
        <v>441</v>
      </c>
      <c r="C4" s="65">
        <v>1</v>
      </c>
      <c r="D4" s="66">
        <v>3440</v>
      </c>
    </row>
    <row r="5" spans="1:4" ht="16.399999999999999" x14ac:dyDescent="0.3">
      <c r="A5" s="51"/>
      <c r="B5" s="84" t="s">
        <v>442</v>
      </c>
      <c r="C5" s="65">
        <v>1</v>
      </c>
      <c r="D5" s="66">
        <v>3870</v>
      </c>
    </row>
    <row r="6" spans="1:4" ht="16.399999999999999" x14ac:dyDescent="0.3">
      <c r="A6" s="51"/>
      <c r="B6" s="84" t="s">
        <v>443</v>
      </c>
      <c r="C6" s="65">
        <v>1</v>
      </c>
      <c r="D6" s="66">
        <v>3870</v>
      </c>
    </row>
    <row r="7" spans="1:4" ht="16.399999999999999" x14ac:dyDescent="0.3">
      <c r="A7" s="51"/>
      <c r="B7" s="84" t="s">
        <v>444</v>
      </c>
      <c r="C7" s="65">
        <v>1</v>
      </c>
      <c r="D7" s="66">
        <v>3265</v>
      </c>
    </row>
    <row r="8" spans="1:4" ht="16.399999999999999" x14ac:dyDescent="0.3">
      <c r="A8" s="51"/>
      <c r="B8" s="84" t="s">
        <v>445</v>
      </c>
      <c r="C8" s="65">
        <v>1</v>
      </c>
      <c r="D8" s="66">
        <v>4500</v>
      </c>
    </row>
    <row r="9" spans="1:4" ht="15.55" customHeight="1" x14ac:dyDescent="0.3">
      <c r="A9" s="74" t="s">
        <v>234</v>
      </c>
      <c r="B9" s="74"/>
      <c r="C9" s="67">
        <v>6</v>
      </c>
      <c r="D9" s="68">
        <v>22815</v>
      </c>
    </row>
    <row r="10" spans="1:4" ht="36" customHeight="1" x14ac:dyDescent="0.3">
      <c r="A10" s="51" t="s">
        <v>446</v>
      </c>
      <c r="B10" s="84" t="s">
        <v>447</v>
      </c>
      <c r="C10" s="65">
        <v>3</v>
      </c>
      <c r="D10" s="66">
        <v>6450</v>
      </c>
    </row>
    <row r="11" spans="1:4" ht="16.399999999999999" x14ac:dyDescent="0.3">
      <c r="A11" s="51"/>
      <c r="B11" s="84" t="s">
        <v>448</v>
      </c>
      <c r="C11" s="65">
        <v>1</v>
      </c>
      <c r="D11" s="66">
        <v>3010</v>
      </c>
    </row>
    <row r="12" spans="1:4" ht="16.399999999999999" x14ac:dyDescent="0.3">
      <c r="A12" s="51"/>
      <c r="B12" s="84" t="s">
        <v>449</v>
      </c>
      <c r="C12" s="65">
        <v>1</v>
      </c>
      <c r="D12" s="66">
        <v>6795</v>
      </c>
    </row>
    <row r="13" spans="1:4" ht="15.55" customHeight="1" x14ac:dyDescent="0.3">
      <c r="A13" s="74" t="s">
        <v>234</v>
      </c>
      <c r="B13" s="74"/>
      <c r="C13" s="67">
        <v>5</v>
      </c>
      <c r="D13" s="68">
        <v>16255</v>
      </c>
    </row>
    <row r="14" spans="1:4" ht="16.399999999999999" x14ac:dyDescent="0.3">
      <c r="A14" s="75" t="s">
        <v>239</v>
      </c>
      <c r="B14" s="84" t="s">
        <v>450</v>
      </c>
      <c r="C14" s="65">
        <v>1</v>
      </c>
      <c r="D14" s="66">
        <v>3440</v>
      </c>
    </row>
    <row r="15" spans="1:4" ht="16.399999999999999" x14ac:dyDescent="0.3">
      <c r="A15" s="75"/>
      <c r="B15" s="84" t="s">
        <v>451</v>
      </c>
      <c r="C15" s="65">
        <v>1</v>
      </c>
      <c r="D15" s="66">
        <v>4300</v>
      </c>
    </row>
    <row r="16" spans="1:4" ht="16.399999999999999" x14ac:dyDescent="0.3">
      <c r="A16" s="75"/>
      <c r="B16" s="84" t="s">
        <v>452</v>
      </c>
      <c r="C16" s="65">
        <v>1</v>
      </c>
      <c r="D16" s="66">
        <v>4125</v>
      </c>
    </row>
    <row r="17" spans="1:4" ht="16.399999999999999" x14ac:dyDescent="0.3">
      <c r="A17" s="75"/>
      <c r="B17" s="84" t="s">
        <v>453</v>
      </c>
      <c r="C17" s="65">
        <v>1</v>
      </c>
      <c r="D17" s="66">
        <v>4482</v>
      </c>
    </row>
    <row r="18" spans="1:4" ht="15.55" customHeight="1" x14ac:dyDescent="0.3">
      <c r="A18" s="74" t="s">
        <v>234</v>
      </c>
      <c r="B18" s="74"/>
      <c r="C18" s="67">
        <v>4</v>
      </c>
      <c r="D18" s="68">
        <v>16347</v>
      </c>
    </row>
    <row r="19" spans="1:4" ht="16.2" customHeight="1" x14ac:dyDescent="0.3">
      <c r="A19" s="93" t="s">
        <v>242</v>
      </c>
      <c r="B19" s="84" t="s">
        <v>454</v>
      </c>
      <c r="C19" s="65">
        <v>1</v>
      </c>
      <c r="D19" s="66">
        <v>3010</v>
      </c>
    </row>
    <row r="20" spans="1:4" ht="16.2" customHeight="1" x14ac:dyDescent="0.3">
      <c r="A20" s="93"/>
      <c r="B20" s="84" t="s">
        <v>455</v>
      </c>
      <c r="C20" s="65">
        <v>1</v>
      </c>
      <c r="D20" s="66">
        <v>3440</v>
      </c>
    </row>
    <row r="21" spans="1:4" ht="16.2" customHeight="1" x14ac:dyDescent="0.3">
      <c r="A21" s="93"/>
      <c r="B21" s="84" t="s">
        <v>456</v>
      </c>
      <c r="C21" s="65">
        <v>1</v>
      </c>
      <c r="D21" s="66">
        <v>3010</v>
      </c>
    </row>
    <row r="22" spans="1:4" ht="15.55" customHeight="1" x14ac:dyDescent="0.3">
      <c r="A22" s="74" t="s">
        <v>234</v>
      </c>
      <c r="B22" s="74"/>
      <c r="C22" s="67">
        <v>3</v>
      </c>
      <c r="D22" s="68">
        <v>9460</v>
      </c>
    </row>
    <row r="23" spans="1:4" ht="16.2" customHeight="1" x14ac:dyDescent="0.3">
      <c r="A23" s="94" t="s">
        <v>457</v>
      </c>
      <c r="B23" s="84" t="s">
        <v>458</v>
      </c>
      <c r="C23" s="65">
        <v>6</v>
      </c>
      <c r="D23" s="66">
        <v>18180</v>
      </c>
    </row>
    <row r="24" spans="1:4" ht="16.2" customHeight="1" x14ac:dyDescent="0.3">
      <c r="A24" s="94"/>
      <c r="B24" s="84" t="s">
        <v>459</v>
      </c>
      <c r="C24" s="65">
        <v>1</v>
      </c>
      <c r="D24" s="66">
        <v>4126</v>
      </c>
    </row>
    <row r="25" spans="1:4" ht="16.2" customHeight="1" x14ac:dyDescent="0.3">
      <c r="A25" s="74" t="s">
        <v>234</v>
      </c>
      <c r="B25" s="74"/>
      <c r="C25" s="67">
        <v>7</v>
      </c>
      <c r="D25" s="68">
        <v>22306</v>
      </c>
    </row>
    <row r="26" spans="1:4" ht="15.55" customHeight="1" x14ac:dyDescent="0.3">
      <c r="A26" s="94" t="s">
        <v>460</v>
      </c>
      <c r="B26" s="77"/>
      <c r="C26" s="65">
        <v>1</v>
      </c>
      <c r="D26" s="66">
        <v>6795</v>
      </c>
    </row>
    <row r="27" spans="1:4" ht="16.399999999999999" x14ac:dyDescent="0.3">
      <c r="A27" s="94"/>
      <c r="B27" s="77" t="s">
        <v>461</v>
      </c>
      <c r="C27" s="65">
        <v>1</v>
      </c>
      <c r="D27" s="66">
        <v>3010</v>
      </c>
    </row>
    <row r="28" spans="1:4" ht="15.55" customHeight="1" x14ac:dyDescent="0.3">
      <c r="A28" s="94"/>
      <c r="B28" s="77" t="s">
        <v>462</v>
      </c>
      <c r="C28" s="65">
        <v>1</v>
      </c>
      <c r="D28" s="66">
        <v>3010</v>
      </c>
    </row>
    <row r="29" spans="1:4" ht="15.05" x14ac:dyDescent="0.3">
      <c r="A29" s="74" t="s">
        <v>234</v>
      </c>
      <c r="B29" s="74"/>
      <c r="C29" s="67">
        <f>SUM(C26:C28)</f>
        <v>3</v>
      </c>
      <c r="D29" s="68">
        <f>SUM(D26:D28)</f>
        <v>12815</v>
      </c>
    </row>
    <row r="30" spans="1:4" ht="16.399999999999999" x14ac:dyDescent="0.3">
      <c r="A30" s="94" t="s">
        <v>101</v>
      </c>
      <c r="B30" s="84" t="s">
        <v>463</v>
      </c>
      <c r="C30" s="65">
        <v>21</v>
      </c>
      <c r="D30" s="66">
        <v>12642</v>
      </c>
    </row>
    <row r="31" spans="1:4" ht="16.399999999999999" x14ac:dyDescent="0.3">
      <c r="A31" s="94"/>
      <c r="B31" s="84" t="s">
        <v>464</v>
      </c>
      <c r="C31" s="65">
        <v>3</v>
      </c>
      <c r="D31" s="66">
        <v>4816</v>
      </c>
    </row>
    <row r="32" spans="1:4" ht="16.399999999999999" x14ac:dyDescent="0.3">
      <c r="A32" s="94"/>
      <c r="B32" s="84" t="s">
        <v>465</v>
      </c>
      <c r="C32" s="65">
        <v>4</v>
      </c>
      <c r="D32" s="66">
        <v>4472</v>
      </c>
    </row>
    <row r="33" spans="1:4" ht="15.55" customHeight="1" x14ac:dyDescent="0.3">
      <c r="A33" s="74" t="s">
        <v>234</v>
      </c>
      <c r="B33" s="74"/>
      <c r="C33" s="67">
        <v>28</v>
      </c>
      <c r="D33" s="68">
        <v>21930</v>
      </c>
    </row>
    <row r="34" spans="1:4" ht="16.2" customHeight="1" x14ac:dyDescent="0.3">
      <c r="A34" s="97" t="s">
        <v>167</v>
      </c>
      <c r="B34" s="77" t="s">
        <v>466</v>
      </c>
      <c r="C34" s="65">
        <v>2</v>
      </c>
      <c r="D34" s="66">
        <v>13590</v>
      </c>
    </row>
    <row r="35" spans="1:4" ht="15.05" x14ac:dyDescent="0.3">
      <c r="A35" s="74" t="s">
        <v>234</v>
      </c>
      <c r="B35" s="74"/>
      <c r="C35" s="67">
        <f>SUM(C34:C34)</f>
        <v>2</v>
      </c>
      <c r="D35" s="68">
        <f>SUM(D34:D34)</f>
        <v>13590</v>
      </c>
    </row>
    <row r="36" spans="1:4" ht="16.2" customHeight="1" x14ac:dyDescent="0.3">
      <c r="A36" s="94" t="s">
        <v>107</v>
      </c>
      <c r="B36" s="84" t="s">
        <v>467</v>
      </c>
      <c r="C36" s="65">
        <v>2</v>
      </c>
      <c r="D36" s="66">
        <v>8600</v>
      </c>
    </row>
    <row r="37" spans="1:4" ht="16.2" customHeight="1" x14ac:dyDescent="0.3">
      <c r="A37" s="94"/>
      <c r="B37" s="84" t="s">
        <v>468</v>
      </c>
      <c r="C37" s="65">
        <v>1</v>
      </c>
      <c r="D37" s="66">
        <v>3440</v>
      </c>
    </row>
    <row r="38" spans="1:4" ht="16.2" customHeight="1" x14ac:dyDescent="0.3">
      <c r="A38" s="94"/>
      <c r="B38" s="84" t="s">
        <v>469</v>
      </c>
      <c r="C38" s="65">
        <v>1</v>
      </c>
      <c r="D38" s="66">
        <v>4300</v>
      </c>
    </row>
    <row r="39" spans="1:4" ht="15.55" customHeight="1" x14ac:dyDescent="0.3">
      <c r="A39" s="74" t="s">
        <v>234</v>
      </c>
      <c r="B39" s="74"/>
      <c r="C39" s="67">
        <v>4</v>
      </c>
      <c r="D39" s="68">
        <f>SUM(D36:D38)</f>
        <v>16340</v>
      </c>
    </row>
    <row r="40" spans="1:4" ht="16.2" customHeight="1" x14ac:dyDescent="0.3">
      <c r="A40" s="94" t="s">
        <v>470</v>
      </c>
      <c r="B40" s="84" t="s">
        <v>471</v>
      </c>
      <c r="C40" s="65">
        <v>5</v>
      </c>
      <c r="D40" s="66">
        <v>17400</v>
      </c>
    </row>
    <row r="41" spans="1:4" ht="16.2" customHeight="1" x14ac:dyDescent="0.3">
      <c r="A41" s="94"/>
      <c r="B41" s="84" t="s">
        <v>472</v>
      </c>
      <c r="C41" s="65">
        <v>4</v>
      </c>
      <c r="D41" s="66">
        <v>4816</v>
      </c>
    </row>
    <row r="42" spans="1:4" ht="16.2" customHeight="1" x14ac:dyDescent="0.3">
      <c r="A42" s="94"/>
      <c r="B42" s="84" t="s">
        <v>473</v>
      </c>
      <c r="C42" s="65">
        <v>1</v>
      </c>
      <c r="D42" s="66">
        <v>1548</v>
      </c>
    </row>
    <row r="43" spans="1:4" ht="16.2" customHeight="1" x14ac:dyDescent="0.3">
      <c r="A43" s="94"/>
      <c r="B43" s="84" t="s">
        <v>474</v>
      </c>
      <c r="C43" s="65">
        <v>4</v>
      </c>
      <c r="D43" s="66">
        <v>12040</v>
      </c>
    </row>
    <row r="44" spans="1:4" ht="15.55" customHeight="1" x14ac:dyDescent="0.3">
      <c r="A44" s="74" t="s">
        <v>234</v>
      </c>
      <c r="B44" s="74"/>
      <c r="C44" s="67">
        <v>14</v>
      </c>
      <c r="D44" s="68">
        <v>35804</v>
      </c>
    </row>
    <row r="45" spans="1:4" ht="16.2" customHeight="1" x14ac:dyDescent="0.3">
      <c r="A45" s="79" t="s">
        <v>169</v>
      </c>
      <c r="B45" s="77" t="s">
        <v>475</v>
      </c>
      <c r="C45" s="65">
        <v>4</v>
      </c>
      <c r="D45" s="66">
        <v>18300</v>
      </c>
    </row>
    <row r="46" spans="1:4" ht="15.55" customHeight="1" x14ac:dyDescent="0.3">
      <c r="A46" s="74" t="s">
        <v>234</v>
      </c>
      <c r="B46" s="74"/>
      <c r="C46" s="67">
        <v>4</v>
      </c>
      <c r="D46" s="68">
        <v>18300</v>
      </c>
    </row>
    <row r="47" spans="1:4" ht="15.55" customHeight="1" x14ac:dyDescent="0.3">
      <c r="A47" s="94" t="s">
        <v>173</v>
      </c>
      <c r="B47" s="84" t="s">
        <v>476</v>
      </c>
      <c r="C47" s="65">
        <v>1</v>
      </c>
      <c r="D47" s="66">
        <v>3870</v>
      </c>
    </row>
    <row r="48" spans="1:4" ht="15.55" customHeight="1" x14ac:dyDescent="0.3">
      <c r="A48" s="94"/>
      <c r="B48" s="84" t="s">
        <v>477</v>
      </c>
      <c r="C48" s="65">
        <v>1</v>
      </c>
      <c r="D48" s="66">
        <v>3440</v>
      </c>
    </row>
    <row r="49" spans="1:4" ht="15.55" customHeight="1" x14ac:dyDescent="0.3">
      <c r="A49" s="94"/>
      <c r="B49" s="84" t="s">
        <v>478</v>
      </c>
      <c r="C49" s="65">
        <v>1</v>
      </c>
      <c r="D49" s="66">
        <v>3010</v>
      </c>
    </row>
    <row r="50" spans="1:4" ht="15.55" customHeight="1" x14ac:dyDescent="0.3">
      <c r="A50" s="94"/>
      <c r="B50" s="84" t="s">
        <v>479</v>
      </c>
      <c r="C50" s="65">
        <v>1</v>
      </c>
      <c r="D50" s="66">
        <v>4800</v>
      </c>
    </row>
    <row r="51" spans="1:4" ht="15.55" customHeight="1" x14ac:dyDescent="0.3">
      <c r="A51" s="94"/>
      <c r="B51" s="84" t="s">
        <v>480</v>
      </c>
      <c r="C51" s="65">
        <v>2</v>
      </c>
      <c r="D51" s="66">
        <v>8000</v>
      </c>
    </row>
    <row r="52" spans="1:4" ht="15.05" x14ac:dyDescent="0.3">
      <c r="A52" s="74" t="s">
        <v>234</v>
      </c>
      <c r="B52" s="74"/>
      <c r="C52" s="67">
        <v>6</v>
      </c>
      <c r="D52" s="68">
        <v>23120</v>
      </c>
    </row>
    <row r="53" spans="1:4" ht="16.2" customHeight="1" x14ac:dyDescent="0.3">
      <c r="A53" s="94" t="s">
        <v>176</v>
      </c>
      <c r="B53" s="84" t="s">
        <v>481</v>
      </c>
      <c r="C53" s="65">
        <v>1</v>
      </c>
      <c r="D53" s="66">
        <v>4300</v>
      </c>
    </row>
    <row r="54" spans="1:4" ht="16.2" customHeight="1" x14ac:dyDescent="0.3">
      <c r="A54" s="94"/>
      <c r="B54" s="84" t="s">
        <v>482</v>
      </c>
      <c r="C54" s="65">
        <v>1</v>
      </c>
      <c r="D54" s="66">
        <v>4300</v>
      </c>
    </row>
    <row r="55" spans="1:4" ht="16.2" customHeight="1" x14ac:dyDescent="0.3">
      <c r="A55" s="94"/>
      <c r="B55" s="84" t="s">
        <v>483</v>
      </c>
      <c r="C55" s="65">
        <v>1</v>
      </c>
      <c r="D55" s="66">
        <v>4300</v>
      </c>
    </row>
    <row r="56" spans="1:4" ht="15.05" x14ac:dyDescent="0.3">
      <c r="A56" s="74" t="s">
        <v>234</v>
      </c>
      <c r="B56" s="74"/>
      <c r="C56" s="67">
        <v>3</v>
      </c>
      <c r="D56" s="68">
        <v>12900</v>
      </c>
    </row>
    <row r="57" spans="1:4" ht="15.55" customHeight="1" x14ac:dyDescent="0.3">
      <c r="A57" s="79" t="s">
        <v>179</v>
      </c>
      <c r="B57" s="77" t="s">
        <v>484</v>
      </c>
      <c r="C57" s="65">
        <v>5</v>
      </c>
      <c r="D57" s="66">
        <v>12900</v>
      </c>
    </row>
    <row r="58" spans="1:4" ht="15.05" x14ac:dyDescent="0.3">
      <c r="A58" s="74" t="s">
        <v>234</v>
      </c>
      <c r="B58" s="74"/>
      <c r="C58" s="67">
        <v>5</v>
      </c>
      <c r="D58" s="68">
        <v>12900</v>
      </c>
    </row>
    <row r="59" spans="1:4" ht="31.95" customHeight="1" x14ac:dyDescent="0.3">
      <c r="A59" s="79" t="s">
        <v>184</v>
      </c>
      <c r="B59" s="77" t="s">
        <v>485</v>
      </c>
      <c r="C59" s="65">
        <v>5</v>
      </c>
      <c r="D59" s="66">
        <v>17200</v>
      </c>
    </row>
    <row r="60" spans="1:4" ht="15.05" x14ac:dyDescent="0.3">
      <c r="A60" s="74" t="s">
        <v>234</v>
      </c>
      <c r="B60" s="74"/>
      <c r="C60" s="67">
        <v>5</v>
      </c>
      <c r="D60" s="68">
        <v>17200</v>
      </c>
    </row>
    <row r="61" spans="1:4" ht="16.399999999999999" x14ac:dyDescent="0.3">
      <c r="A61" s="94" t="s">
        <v>186</v>
      </c>
      <c r="B61" s="77" t="s">
        <v>486</v>
      </c>
      <c r="C61" s="65">
        <v>3</v>
      </c>
      <c r="D61" s="66">
        <v>10320</v>
      </c>
    </row>
    <row r="62" spans="1:4" ht="16.399999999999999" x14ac:dyDescent="0.3">
      <c r="A62" s="94"/>
      <c r="B62" s="77" t="s">
        <v>487</v>
      </c>
      <c r="C62" s="65">
        <v>3</v>
      </c>
      <c r="D62" s="66">
        <v>13416</v>
      </c>
    </row>
    <row r="63" spans="1:4" ht="15.05" x14ac:dyDescent="0.3">
      <c r="A63" s="74" t="s">
        <v>234</v>
      </c>
      <c r="B63" s="74"/>
      <c r="C63" s="67">
        <v>6</v>
      </c>
      <c r="D63" s="68">
        <v>23736</v>
      </c>
    </row>
    <row r="64" spans="1:4" ht="33.049999999999997" customHeight="1" x14ac:dyDescent="0.3">
      <c r="A64" s="97" t="s">
        <v>488</v>
      </c>
      <c r="B64" s="77" t="s">
        <v>489</v>
      </c>
      <c r="C64" s="65">
        <v>1</v>
      </c>
      <c r="D64" s="66">
        <v>3440</v>
      </c>
    </row>
    <row r="65" spans="1:4" ht="15.55" customHeight="1" x14ac:dyDescent="0.3">
      <c r="A65" s="74" t="s">
        <v>234</v>
      </c>
      <c r="B65" s="74"/>
      <c r="C65" s="67">
        <v>1</v>
      </c>
      <c r="D65" s="68">
        <v>3440</v>
      </c>
    </row>
    <row r="66" spans="1:4" ht="16.2" customHeight="1" x14ac:dyDescent="0.3">
      <c r="A66" s="51" t="s">
        <v>117</v>
      </c>
      <c r="B66" s="77" t="s">
        <v>490</v>
      </c>
      <c r="C66" s="65">
        <v>1</v>
      </c>
      <c r="D66" s="66">
        <v>4475</v>
      </c>
    </row>
    <row r="67" spans="1:4" ht="16.399999999999999" x14ac:dyDescent="0.3">
      <c r="A67" s="51"/>
      <c r="B67" s="77" t="s">
        <v>491</v>
      </c>
      <c r="C67" s="65">
        <v>1</v>
      </c>
      <c r="D67" s="66">
        <v>4475</v>
      </c>
    </row>
    <row r="68" spans="1:4" ht="16.399999999999999" x14ac:dyDescent="0.3">
      <c r="A68" s="51"/>
      <c r="B68" s="77" t="s">
        <v>492</v>
      </c>
      <c r="C68" s="65">
        <v>1</v>
      </c>
      <c r="D68" s="66">
        <v>4830</v>
      </c>
    </row>
    <row r="69" spans="1:4" ht="16.399999999999999" x14ac:dyDescent="0.3">
      <c r="A69" s="51"/>
      <c r="B69" s="77" t="s">
        <v>493</v>
      </c>
      <c r="C69" s="65">
        <v>1</v>
      </c>
      <c r="D69" s="66">
        <v>4130</v>
      </c>
    </row>
    <row r="70" spans="1:4" ht="16.399999999999999" x14ac:dyDescent="0.3">
      <c r="A70" s="51"/>
      <c r="B70" s="77" t="s">
        <v>494</v>
      </c>
      <c r="C70" s="65">
        <v>1</v>
      </c>
      <c r="D70" s="66">
        <v>4816</v>
      </c>
    </row>
    <row r="71" spans="1:4" ht="15.55" customHeight="1" x14ac:dyDescent="0.3">
      <c r="A71" s="50" t="s">
        <v>11</v>
      </c>
      <c r="B71" s="50"/>
      <c r="C71" s="67">
        <f>SUM(C66:C70)</f>
        <v>5</v>
      </c>
      <c r="D71" s="68">
        <f>SUM(D66:D70)</f>
        <v>22726</v>
      </c>
    </row>
    <row r="72" spans="1:4" ht="16.399999999999999" x14ac:dyDescent="0.3">
      <c r="A72" s="94" t="s">
        <v>495</v>
      </c>
      <c r="B72" s="84" t="s">
        <v>496</v>
      </c>
      <c r="C72" s="65">
        <v>1</v>
      </c>
      <c r="D72" s="66">
        <v>1545</v>
      </c>
    </row>
    <row r="73" spans="1:4" ht="16.399999999999999" x14ac:dyDescent="0.3">
      <c r="A73" s="94"/>
      <c r="B73" s="84" t="s">
        <v>497</v>
      </c>
      <c r="C73" s="65">
        <v>1</v>
      </c>
      <c r="D73" s="66">
        <v>1545</v>
      </c>
    </row>
    <row r="74" spans="1:4" ht="16.399999999999999" x14ac:dyDescent="0.3">
      <c r="A74" s="94"/>
      <c r="B74" s="84" t="s">
        <v>498</v>
      </c>
      <c r="C74" s="65">
        <v>1</v>
      </c>
      <c r="D74" s="66">
        <v>1545</v>
      </c>
    </row>
    <row r="75" spans="1:4" ht="16.399999999999999" x14ac:dyDescent="0.3">
      <c r="A75" s="94"/>
      <c r="B75" s="84" t="s">
        <v>499</v>
      </c>
      <c r="C75" s="65">
        <v>1</v>
      </c>
      <c r="D75" s="66">
        <v>1545</v>
      </c>
    </row>
    <row r="76" spans="1:4" ht="16.399999999999999" x14ac:dyDescent="0.3">
      <c r="A76" s="94"/>
      <c r="B76" s="84" t="s">
        <v>500</v>
      </c>
      <c r="C76" s="65">
        <v>1</v>
      </c>
      <c r="D76" s="66">
        <v>1545</v>
      </c>
    </row>
    <row r="77" spans="1:4" ht="16.399999999999999" x14ac:dyDescent="0.3">
      <c r="A77" s="94"/>
      <c r="B77" s="84" t="s">
        <v>501</v>
      </c>
      <c r="C77" s="65">
        <v>1</v>
      </c>
      <c r="D77" s="66">
        <v>1545</v>
      </c>
    </row>
    <row r="78" spans="1:4" ht="16.399999999999999" x14ac:dyDescent="0.3">
      <c r="A78" s="94"/>
      <c r="B78" s="84" t="s">
        <v>502</v>
      </c>
      <c r="C78" s="65">
        <v>1</v>
      </c>
      <c r="D78" s="66">
        <v>1545</v>
      </c>
    </row>
    <row r="79" spans="1:4" ht="16.399999999999999" x14ac:dyDescent="0.3">
      <c r="A79" s="94"/>
      <c r="B79" s="84" t="s">
        <v>503</v>
      </c>
      <c r="C79" s="65">
        <v>1</v>
      </c>
      <c r="D79" s="66">
        <v>1545</v>
      </c>
    </row>
    <row r="80" spans="1:4" ht="16.399999999999999" x14ac:dyDescent="0.3">
      <c r="A80" s="94"/>
      <c r="B80" s="84" t="s">
        <v>504</v>
      </c>
      <c r="C80" s="65">
        <v>1</v>
      </c>
      <c r="D80" s="66">
        <v>605</v>
      </c>
    </row>
    <row r="81" spans="1:4" ht="16.399999999999999" x14ac:dyDescent="0.3">
      <c r="A81" s="94"/>
      <c r="B81" s="84" t="s">
        <v>505</v>
      </c>
      <c r="C81" s="65">
        <v>1</v>
      </c>
      <c r="D81" s="66">
        <v>605</v>
      </c>
    </row>
    <row r="82" spans="1:4" ht="15.55" customHeight="1" x14ac:dyDescent="0.3">
      <c r="A82" s="74" t="s">
        <v>234</v>
      </c>
      <c r="B82" s="74"/>
      <c r="C82" s="67">
        <v>10</v>
      </c>
      <c r="D82" s="68">
        <v>13570</v>
      </c>
    </row>
    <row r="83" spans="1:4" ht="16.2" customHeight="1" x14ac:dyDescent="0.3">
      <c r="A83" s="94" t="s">
        <v>222</v>
      </c>
      <c r="B83" s="85" t="s">
        <v>506</v>
      </c>
      <c r="C83" s="65">
        <v>1</v>
      </c>
      <c r="D83" s="98">
        <v>4300</v>
      </c>
    </row>
    <row r="84" spans="1:4" ht="16.399999999999999" x14ac:dyDescent="0.3">
      <c r="A84" s="94"/>
      <c r="B84" s="87" t="s">
        <v>507</v>
      </c>
      <c r="C84" s="65">
        <v>1</v>
      </c>
      <c r="D84" s="98">
        <v>4300</v>
      </c>
    </row>
    <row r="85" spans="1:4" ht="16.399999999999999" x14ac:dyDescent="0.3">
      <c r="A85" s="94"/>
      <c r="B85" s="87" t="s">
        <v>508</v>
      </c>
      <c r="C85" s="65">
        <v>2</v>
      </c>
      <c r="D85" s="98">
        <v>7740</v>
      </c>
    </row>
    <row r="86" spans="1:4" ht="15.05" x14ac:dyDescent="0.3">
      <c r="A86" s="74" t="s">
        <v>234</v>
      </c>
      <c r="B86" s="74"/>
      <c r="C86" s="67">
        <f>SUM(C83:C85)</f>
        <v>4</v>
      </c>
      <c r="D86" s="68">
        <f>SUM(D83:D85)</f>
        <v>16340</v>
      </c>
    </row>
    <row r="87" spans="1:4" ht="16.399999999999999" x14ac:dyDescent="0.3">
      <c r="A87" s="79" t="s">
        <v>117</v>
      </c>
      <c r="B87" s="77" t="s">
        <v>509</v>
      </c>
      <c r="C87" s="65">
        <v>1</v>
      </c>
      <c r="D87" s="98">
        <v>5160</v>
      </c>
    </row>
    <row r="88" spans="1:4" ht="15.05" x14ac:dyDescent="0.3">
      <c r="A88" s="74" t="s">
        <v>234</v>
      </c>
      <c r="B88" s="74"/>
      <c r="C88" s="67">
        <v>1</v>
      </c>
      <c r="D88" s="68">
        <f>SUM(D87:D87)</f>
        <v>5160</v>
      </c>
    </row>
    <row r="89" spans="1:4" ht="16.399999999999999" x14ac:dyDescent="0.3">
      <c r="A89" s="65" t="s">
        <v>344</v>
      </c>
      <c r="B89" s="65"/>
      <c r="C89" s="65">
        <v>158</v>
      </c>
      <c r="D89" s="66">
        <v>563946</v>
      </c>
    </row>
    <row r="90" spans="1:4" ht="15.05" x14ac:dyDescent="0.3">
      <c r="A90" s="74" t="s">
        <v>234</v>
      </c>
      <c r="B90" s="74"/>
      <c r="C90" s="67">
        <v>158</v>
      </c>
      <c r="D90" s="68">
        <v>563946</v>
      </c>
    </row>
    <row r="91" spans="1:4" ht="18.350000000000001" x14ac:dyDescent="0.3">
      <c r="A91" s="76" t="s">
        <v>345</v>
      </c>
      <c r="B91" s="76"/>
      <c r="C91" s="40">
        <v>284</v>
      </c>
      <c r="D91" s="58">
        <v>921000</v>
      </c>
    </row>
  </sheetData>
  <mergeCells count="39">
    <mergeCell ref="A88:B88"/>
    <mergeCell ref="A90:B90"/>
    <mergeCell ref="A91:B91"/>
    <mergeCell ref="A66:A70"/>
    <mergeCell ref="A71:B71"/>
    <mergeCell ref="A72:A81"/>
    <mergeCell ref="A82:B82"/>
    <mergeCell ref="A83:A85"/>
    <mergeCell ref="A86:B86"/>
    <mergeCell ref="A56:B56"/>
    <mergeCell ref="A58:B58"/>
    <mergeCell ref="A60:B60"/>
    <mergeCell ref="A61:A62"/>
    <mergeCell ref="A63:B63"/>
    <mergeCell ref="A65:B65"/>
    <mergeCell ref="A40:A43"/>
    <mergeCell ref="A44:B44"/>
    <mergeCell ref="A46:B46"/>
    <mergeCell ref="A47:A51"/>
    <mergeCell ref="A52:B52"/>
    <mergeCell ref="A53:A55"/>
    <mergeCell ref="A29:B29"/>
    <mergeCell ref="A30:A32"/>
    <mergeCell ref="A33:B33"/>
    <mergeCell ref="A35:B35"/>
    <mergeCell ref="A36:A38"/>
    <mergeCell ref="A39:B39"/>
    <mergeCell ref="A18:B18"/>
    <mergeCell ref="A19:A21"/>
    <mergeCell ref="A22:B22"/>
    <mergeCell ref="A23:A24"/>
    <mergeCell ref="A25:B25"/>
    <mergeCell ref="A26:A28"/>
    <mergeCell ref="A1:D1"/>
    <mergeCell ref="A3:A8"/>
    <mergeCell ref="A9:B9"/>
    <mergeCell ref="A10:A12"/>
    <mergeCell ref="A13:B13"/>
    <mergeCell ref="A14:A17"/>
  </mergeCells>
  <phoneticPr fontId="11" type="noConversion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8FA28-872B-4AFB-9005-C7FEDD5191BC}">
  <dimension ref="A1:D81"/>
  <sheetViews>
    <sheetView workbookViewId="0"/>
  </sheetViews>
  <sheetFormatPr defaultColWidth="10.25" defaultRowHeight="16.55" x14ac:dyDescent="0.3"/>
  <cols>
    <col min="1" max="1" width="19.625" style="108" customWidth="1"/>
    <col min="2" max="2" width="52.25" customWidth="1"/>
    <col min="3" max="3" width="18.5" customWidth="1"/>
    <col min="4" max="4" width="16.625" customWidth="1"/>
    <col min="5" max="5" width="10.25" customWidth="1"/>
  </cols>
  <sheetData>
    <row r="1" spans="1:4" ht="16.399999999999999" x14ac:dyDescent="0.3">
      <c r="A1" s="73" t="s">
        <v>510</v>
      </c>
      <c r="B1" s="73"/>
      <c r="C1" s="73"/>
      <c r="D1" s="73"/>
    </row>
    <row r="2" spans="1:4" s="62" customFormat="1" ht="16.399999999999999" x14ac:dyDescent="0.3">
      <c r="A2" s="61" t="s">
        <v>228</v>
      </c>
      <c r="B2" s="63" t="s">
        <v>229</v>
      </c>
      <c r="C2" s="63" t="s">
        <v>230</v>
      </c>
      <c r="D2" s="64" t="s">
        <v>231</v>
      </c>
    </row>
    <row r="3" spans="1:4" ht="16.399999999999999" x14ac:dyDescent="0.3">
      <c r="A3" s="109" t="s">
        <v>405</v>
      </c>
      <c r="B3" s="84" t="s">
        <v>511</v>
      </c>
      <c r="C3" s="65">
        <v>1</v>
      </c>
      <c r="D3" s="99">
        <v>3417</v>
      </c>
    </row>
    <row r="4" spans="1:4" ht="16.399999999999999" x14ac:dyDescent="0.3">
      <c r="A4" s="109"/>
      <c r="B4" s="84" t="s">
        <v>512</v>
      </c>
      <c r="C4" s="65">
        <v>1</v>
      </c>
      <c r="D4" s="99">
        <v>3147</v>
      </c>
    </row>
    <row r="5" spans="1:4" ht="16.399999999999999" x14ac:dyDescent="0.3">
      <c r="A5" s="109"/>
      <c r="B5" s="84" t="s">
        <v>513</v>
      </c>
      <c r="C5" s="65">
        <v>7</v>
      </c>
      <c r="D5" s="99">
        <v>12579</v>
      </c>
    </row>
    <row r="6" spans="1:4" ht="16.399999999999999" x14ac:dyDescent="0.3">
      <c r="A6" s="74" t="s">
        <v>234</v>
      </c>
      <c r="B6" s="74"/>
      <c r="C6" s="67">
        <f>SUM(C3:C5)</f>
        <v>9</v>
      </c>
      <c r="D6" s="68">
        <f>SUM(D3:D5)</f>
        <v>19143</v>
      </c>
    </row>
    <row r="7" spans="1:4" ht="16.399999999999999" x14ac:dyDescent="0.3">
      <c r="A7" s="95" t="s">
        <v>159</v>
      </c>
      <c r="B7" s="84" t="s">
        <v>514</v>
      </c>
      <c r="C7" s="65">
        <v>1</v>
      </c>
      <c r="D7" s="99">
        <v>7099</v>
      </c>
    </row>
    <row r="8" spans="1:4" ht="16.399999999999999" x14ac:dyDescent="0.3">
      <c r="A8" s="95"/>
      <c r="B8" s="84" t="s">
        <v>515</v>
      </c>
      <c r="C8" s="65">
        <v>1</v>
      </c>
      <c r="D8" s="99">
        <v>8806</v>
      </c>
    </row>
    <row r="9" spans="1:4" ht="16.399999999999999" x14ac:dyDescent="0.3">
      <c r="A9" s="95"/>
      <c r="B9" s="84" t="s">
        <v>516</v>
      </c>
      <c r="C9" s="65">
        <v>1</v>
      </c>
      <c r="D9" s="99">
        <v>4046</v>
      </c>
    </row>
    <row r="10" spans="1:4" ht="16.399999999999999" x14ac:dyDescent="0.3">
      <c r="A10" s="95"/>
      <c r="B10" s="84" t="s">
        <v>517</v>
      </c>
      <c r="C10" s="65">
        <v>1</v>
      </c>
      <c r="D10" s="99">
        <v>3800</v>
      </c>
    </row>
    <row r="11" spans="1:4" ht="16.399999999999999" x14ac:dyDescent="0.3">
      <c r="A11" s="74" t="s">
        <v>234</v>
      </c>
      <c r="B11" s="74"/>
      <c r="C11" s="67">
        <f>SUM(C7:C10)</f>
        <v>4</v>
      </c>
      <c r="D11" s="68">
        <f>SUM(D7:D10)</f>
        <v>23751</v>
      </c>
    </row>
    <row r="12" spans="1:4" ht="16.399999999999999" x14ac:dyDescent="0.3">
      <c r="A12" s="94" t="s">
        <v>446</v>
      </c>
      <c r="B12" s="84" t="s">
        <v>518</v>
      </c>
      <c r="C12" s="65">
        <v>1</v>
      </c>
      <c r="D12" s="99">
        <v>7099</v>
      </c>
    </row>
    <row r="13" spans="1:4" ht="16.399999999999999" x14ac:dyDescent="0.3">
      <c r="A13" s="94"/>
      <c r="B13" s="84" t="s">
        <v>519</v>
      </c>
      <c r="C13" s="65">
        <v>1</v>
      </c>
      <c r="D13" s="99">
        <v>7099</v>
      </c>
    </row>
    <row r="14" spans="1:4" ht="16.399999999999999" x14ac:dyDescent="0.3">
      <c r="A14" s="94"/>
      <c r="B14" s="84" t="s">
        <v>520</v>
      </c>
      <c r="C14" s="65">
        <v>3</v>
      </c>
      <c r="D14" s="100">
        <v>21297</v>
      </c>
    </row>
    <row r="15" spans="1:4" ht="16.399999999999999" x14ac:dyDescent="0.3">
      <c r="A15" s="74" t="s">
        <v>234</v>
      </c>
      <c r="B15" s="74"/>
      <c r="C15" s="67">
        <f>SUM(C12:C14)</f>
        <v>5</v>
      </c>
      <c r="D15" s="68">
        <f>SUM(D12:D14)</f>
        <v>35495</v>
      </c>
    </row>
    <row r="16" spans="1:4" ht="16.399999999999999" x14ac:dyDescent="0.3">
      <c r="A16" s="94" t="s">
        <v>521</v>
      </c>
      <c r="B16" s="84" t="s">
        <v>522</v>
      </c>
      <c r="C16" s="65">
        <v>1</v>
      </c>
      <c r="D16" s="99">
        <v>7099</v>
      </c>
    </row>
    <row r="17" spans="1:4" ht="16.399999999999999" x14ac:dyDescent="0.3">
      <c r="A17" s="94"/>
      <c r="B17" s="84" t="s">
        <v>523</v>
      </c>
      <c r="C17" s="65">
        <v>2</v>
      </c>
      <c r="D17" s="100">
        <v>14198</v>
      </c>
    </row>
    <row r="18" spans="1:4" ht="16.399999999999999" x14ac:dyDescent="0.3">
      <c r="A18" s="74" t="s">
        <v>234</v>
      </c>
      <c r="B18" s="74"/>
      <c r="C18" s="67">
        <f>SUM(C16:C17)</f>
        <v>3</v>
      </c>
      <c r="D18" s="68">
        <f>SUM(D16:D17)</f>
        <v>21297</v>
      </c>
    </row>
    <row r="19" spans="1:4" ht="16.55" customHeight="1" x14ac:dyDescent="0.3">
      <c r="A19" s="101" t="s">
        <v>329</v>
      </c>
      <c r="B19" s="84" t="s">
        <v>524</v>
      </c>
      <c r="C19" s="102">
        <v>5</v>
      </c>
      <c r="D19" s="100">
        <v>17970</v>
      </c>
    </row>
    <row r="20" spans="1:4" ht="16.399999999999999" x14ac:dyDescent="0.3">
      <c r="A20" s="74" t="s">
        <v>234</v>
      </c>
      <c r="B20" s="74"/>
      <c r="C20" s="67">
        <f>SUM(C19)</f>
        <v>5</v>
      </c>
      <c r="D20" s="68">
        <f>SUM(D19)</f>
        <v>17970</v>
      </c>
    </row>
    <row r="21" spans="1:4" ht="16.399999999999999" x14ac:dyDescent="0.3">
      <c r="A21" s="109" t="s">
        <v>182</v>
      </c>
      <c r="B21" s="84" t="s">
        <v>525</v>
      </c>
      <c r="C21" s="65">
        <v>1</v>
      </c>
      <c r="D21" s="99">
        <v>4046</v>
      </c>
    </row>
    <row r="22" spans="1:4" ht="16.399999999999999" x14ac:dyDescent="0.3">
      <c r="A22" s="109"/>
      <c r="B22" s="84" t="s">
        <v>526</v>
      </c>
      <c r="C22" s="65">
        <v>1</v>
      </c>
      <c r="D22" s="99">
        <v>4403</v>
      </c>
    </row>
    <row r="23" spans="1:4" ht="16.399999999999999" x14ac:dyDescent="0.3">
      <c r="A23" s="109"/>
      <c r="B23" s="84" t="s">
        <v>527</v>
      </c>
      <c r="C23" s="65">
        <v>3</v>
      </c>
      <c r="D23" s="100">
        <v>12132</v>
      </c>
    </row>
    <row r="24" spans="1:4" ht="16.399999999999999" x14ac:dyDescent="0.3">
      <c r="A24" s="74" t="s">
        <v>234</v>
      </c>
      <c r="B24" s="74"/>
      <c r="C24" s="67">
        <f>SUM(C21:C23)</f>
        <v>5</v>
      </c>
      <c r="D24" s="68">
        <f>SUM(D21:D23)</f>
        <v>20581</v>
      </c>
    </row>
    <row r="25" spans="1:4" ht="16.399999999999999" x14ac:dyDescent="0.3">
      <c r="A25" s="110" t="s">
        <v>184</v>
      </c>
      <c r="B25" s="84" t="s">
        <v>528</v>
      </c>
      <c r="C25" s="65">
        <v>5</v>
      </c>
      <c r="D25" s="100">
        <v>13480</v>
      </c>
    </row>
    <row r="26" spans="1:4" ht="16.399999999999999" x14ac:dyDescent="0.3">
      <c r="A26" s="110"/>
      <c r="B26" s="84" t="s">
        <v>529</v>
      </c>
      <c r="C26" s="65">
        <v>2</v>
      </c>
      <c r="D26" s="100">
        <v>7188</v>
      </c>
    </row>
    <row r="27" spans="1:4" ht="16.399999999999999" x14ac:dyDescent="0.3">
      <c r="A27" s="74" t="s">
        <v>234</v>
      </c>
      <c r="B27" s="74"/>
      <c r="C27" s="67">
        <f>SUM(C25:C26)</f>
        <v>7</v>
      </c>
      <c r="D27" s="68">
        <f>SUM(D25:D26)</f>
        <v>20668</v>
      </c>
    </row>
    <row r="28" spans="1:4" ht="16.399999999999999" x14ac:dyDescent="0.3">
      <c r="A28" s="79" t="s">
        <v>173</v>
      </c>
      <c r="B28" s="84" t="s">
        <v>530</v>
      </c>
      <c r="C28" s="102">
        <v>6</v>
      </c>
      <c r="D28" s="100">
        <v>24264</v>
      </c>
    </row>
    <row r="29" spans="1:4" ht="16.399999999999999" x14ac:dyDescent="0.3">
      <c r="A29" s="74" t="s">
        <v>234</v>
      </c>
      <c r="B29" s="74"/>
      <c r="C29" s="67">
        <f>SUM(C28)</f>
        <v>6</v>
      </c>
      <c r="D29" s="68">
        <f>SUM(D28)</f>
        <v>24264</v>
      </c>
    </row>
    <row r="30" spans="1:4" ht="16.399999999999999" x14ac:dyDescent="0.3">
      <c r="A30" s="109" t="s">
        <v>146</v>
      </c>
      <c r="B30" s="84" t="s">
        <v>531</v>
      </c>
      <c r="C30" s="65">
        <v>1</v>
      </c>
      <c r="D30" s="99">
        <v>4493</v>
      </c>
    </row>
    <row r="31" spans="1:4" ht="16.399999999999999" x14ac:dyDescent="0.3">
      <c r="A31" s="109"/>
      <c r="B31" s="84" t="s">
        <v>532</v>
      </c>
      <c r="C31" s="65">
        <v>1</v>
      </c>
      <c r="D31" s="99">
        <v>4493</v>
      </c>
    </row>
    <row r="32" spans="1:4" ht="16.399999999999999" x14ac:dyDescent="0.3">
      <c r="A32" s="109"/>
      <c r="B32" s="84" t="s">
        <v>533</v>
      </c>
      <c r="C32" s="65">
        <v>1</v>
      </c>
      <c r="D32" s="99">
        <v>4493</v>
      </c>
    </row>
    <row r="33" spans="1:4" ht="16.399999999999999" x14ac:dyDescent="0.3">
      <c r="A33" s="74" t="s">
        <v>234</v>
      </c>
      <c r="B33" s="74"/>
      <c r="C33" s="67">
        <f>SUM(C30:C32)</f>
        <v>3</v>
      </c>
      <c r="D33" s="68">
        <f>SUM(D30:D32)</f>
        <v>13479</v>
      </c>
    </row>
    <row r="34" spans="1:4" ht="33.049999999999997" customHeight="1" x14ac:dyDescent="0.3">
      <c r="A34" s="93" t="s">
        <v>252</v>
      </c>
      <c r="B34" s="84" t="s">
        <v>534</v>
      </c>
      <c r="C34" s="65">
        <v>4</v>
      </c>
      <c r="D34" s="100">
        <v>16176</v>
      </c>
    </row>
    <row r="35" spans="1:4" ht="16.399999999999999" x14ac:dyDescent="0.3">
      <c r="A35" s="93"/>
      <c r="B35" s="84" t="s">
        <v>535</v>
      </c>
      <c r="C35" s="65">
        <v>1</v>
      </c>
      <c r="D35" s="99">
        <v>4944</v>
      </c>
    </row>
    <row r="36" spans="1:4" ht="16.399999999999999" x14ac:dyDescent="0.3">
      <c r="A36" s="74" t="s">
        <v>234</v>
      </c>
      <c r="B36" s="74"/>
      <c r="C36" s="67">
        <f>SUM(C34:C35)</f>
        <v>5</v>
      </c>
      <c r="D36" s="68">
        <f>SUM(D34:D35)</f>
        <v>21120</v>
      </c>
    </row>
    <row r="37" spans="1:4" ht="16.399999999999999" x14ac:dyDescent="0.3">
      <c r="A37" s="79" t="s">
        <v>176</v>
      </c>
      <c r="B37" s="84" t="s">
        <v>536</v>
      </c>
      <c r="C37" s="102">
        <v>8</v>
      </c>
      <c r="D37" s="100">
        <v>25160</v>
      </c>
    </row>
    <row r="38" spans="1:4" ht="16.399999999999999" x14ac:dyDescent="0.3">
      <c r="A38" s="74" t="s">
        <v>234</v>
      </c>
      <c r="B38" s="74"/>
      <c r="C38" s="67">
        <f>SUM(C37)</f>
        <v>8</v>
      </c>
      <c r="D38" s="68">
        <f>SUM(D37)</f>
        <v>25160</v>
      </c>
    </row>
    <row r="39" spans="1:4" ht="16.399999999999999" x14ac:dyDescent="0.3">
      <c r="A39" s="79" t="s">
        <v>186</v>
      </c>
      <c r="B39" s="84" t="s">
        <v>537</v>
      </c>
      <c r="C39" s="65">
        <v>5</v>
      </c>
      <c r="D39" s="103">
        <v>18870</v>
      </c>
    </row>
    <row r="40" spans="1:4" ht="16.399999999999999" x14ac:dyDescent="0.3">
      <c r="A40" s="74" t="s">
        <v>234</v>
      </c>
      <c r="B40" s="74"/>
      <c r="C40" s="67">
        <f>SUM(C39)</f>
        <v>5</v>
      </c>
      <c r="D40" s="68">
        <f>SUM(D39)</f>
        <v>18870</v>
      </c>
    </row>
    <row r="41" spans="1:4" ht="16.399999999999999" x14ac:dyDescent="0.3">
      <c r="A41" s="110" t="s">
        <v>169</v>
      </c>
      <c r="B41" s="84" t="s">
        <v>538</v>
      </c>
      <c r="C41" s="65">
        <v>3</v>
      </c>
      <c r="D41" s="100">
        <v>14019</v>
      </c>
    </row>
    <row r="42" spans="1:4" ht="16.399999999999999" x14ac:dyDescent="0.3">
      <c r="A42" s="110"/>
      <c r="B42" s="84" t="s">
        <v>539</v>
      </c>
      <c r="C42" s="65">
        <v>1</v>
      </c>
      <c r="D42" s="100">
        <v>4673</v>
      </c>
    </row>
    <row r="43" spans="1:4" ht="16.399999999999999" x14ac:dyDescent="0.3">
      <c r="A43" s="74" t="s">
        <v>234</v>
      </c>
      <c r="B43" s="74"/>
      <c r="C43" s="67">
        <f>SUM(C41:C42)</f>
        <v>4</v>
      </c>
      <c r="D43" s="68">
        <f>SUM(D41:D42)</f>
        <v>18692</v>
      </c>
    </row>
    <row r="44" spans="1:4" ht="16.399999999999999" x14ac:dyDescent="0.3">
      <c r="A44" s="94" t="s">
        <v>101</v>
      </c>
      <c r="B44" s="84" t="s">
        <v>540</v>
      </c>
      <c r="C44" s="104">
        <v>4</v>
      </c>
      <c r="D44" s="99">
        <v>7008</v>
      </c>
    </row>
    <row r="45" spans="1:4" ht="16.399999999999999" x14ac:dyDescent="0.3">
      <c r="A45" s="94"/>
      <c r="B45" s="84" t="s">
        <v>541</v>
      </c>
      <c r="C45" s="104">
        <v>13</v>
      </c>
      <c r="D45" s="99">
        <v>15184</v>
      </c>
    </row>
    <row r="46" spans="1:4" ht="16.399999999999999" x14ac:dyDescent="0.3">
      <c r="A46" s="74" t="s">
        <v>234</v>
      </c>
      <c r="B46" s="74"/>
      <c r="C46" s="67">
        <f>SUM(C44:C45)</f>
        <v>17</v>
      </c>
      <c r="D46" s="68">
        <f>SUM(D44:D45)</f>
        <v>22192</v>
      </c>
    </row>
    <row r="47" spans="1:4" ht="16.399999999999999" x14ac:dyDescent="0.3">
      <c r="A47" s="94" t="s">
        <v>107</v>
      </c>
      <c r="B47" s="84" t="s">
        <v>542</v>
      </c>
      <c r="C47" s="104">
        <v>1</v>
      </c>
      <c r="D47" s="99">
        <v>4046</v>
      </c>
    </row>
    <row r="48" spans="1:4" ht="16.399999999999999" x14ac:dyDescent="0.3">
      <c r="A48" s="94"/>
      <c r="B48" s="84" t="s">
        <v>543</v>
      </c>
      <c r="C48" s="105">
        <v>1</v>
      </c>
      <c r="D48" s="99">
        <v>3596</v>
      </c>
    </row>
    <row r="49" spans="1:4" ht="16.399999999999999" x14ac:dyDescent="0.3">
      <c r="A49" s="74" t="s">
        <v>234</v>
      </c>
      <c r="B49" s="74"/>
      <c r="C49" s="67">
        <f>SUM(C47:C48)</f>
        <v>2</v>
      </c>
      <c r="D49" s="68">
        <f>SUM(D47:D48)</f>
        <v>7642</v>
      </c>
    </row>
    <row r="50" spans="1:4" ht="16.399999999999999" x14ac:dyDescent="0.3">
      <c r="A50" s="93" t="s">
        <v>293</v>
      </c>
      <c r="B50" s="84" t="s">
        <v>544</v>
      </c>
      <c r="C50" s="65">
        <v>1</v>
      </c>
      <c r="D50" s="99">
        <v>4403</v>
      </c>
    </row>
    <row r="51" spans="1:4" ht="16.399999999999999" x14ac:dyDescent="0.3">
      <c r="A51" s="93"/>
      <c r="B51" s="84" t="s">
        <v>545</v>
      </c>
      <c r="C51" s="65">
        <v>1</v>
      </c>
      <c r="D51" s="99">
        <v>7099</v>
      </c>
    </row>
    <row r="52" spans="1:4" ht="16.399999999999999" x14ac:dyDescent="0.3">
      <c r="A52" s="93"/>
      <c r="B52" s="84" t="s">
        <v>546</v>
      </c>
      <c r="C52" s="65">
        <v>1</v>
      </c>
      <c r="D52" s="99">
        <v>7099</v>
      </c>
    </row>
    <row r="53" spans="1:4" ht="16.399999999999999" x14ac:dyDescent="0.3">
      <c r="A53" s="74" t="s">
        <v>234</v>
      </c>
      <c r="B53" s="74"/>
      <c r="C53" s="67">
        <f>SUM(C50:C52)</f>
        <v>3</v>
      </c>
      <c r="D53" s="68">
        <f>SUM(D50:D52)</f>
        <v>18601</v>
      </c>
    </row>
    <row r="54" spans="1:4" ht="16.399999999999999" x14ac:dyDescent="0.3">
      <c r="A54" s="110" t="s">
        <v>90</v>
      </c>
      <c r="B54" s="84" t="s">
        <v>547</v>
      </c>
      <c r="C54" s="65">
        <v>1</v>
      </c>
      <c r="D54" s="99">
        <v>1617</v>
      </c>
    </row>
    <row r="55" spans="1:4" ht="16.399999999999999" x14ac:dyDescent="0.3">
      <c r="A55" s="110"/>
      <c r="B55" s="84" t="s">
        <v>548</v>
      </c>
      <c r="C55" s="65">
        <v>1</v>
      </c>
      <c r="D55" s="99">
        <v>4493</v>
      </c>
    </row>
    <row r="56" spans="1:4" ht="16.399999999999999" x14ac:dyDescent="0.3">
      <c r="A56" s="110"/>
      <c r="B56" s="84" t="s">
        <v>549</v>
      </c>
      <c r="C56" s="65">
        <v>1</v>
      </c>
      <c r="D56" s="99">
        <v>4493</v>
      </c>
    </row>
    <row r="57" spans="1:4" ht="16.399999999999999" x14ac:dyDescent="0.3">
      <c r="A57" s="110"/>
      <c r="B57" s="84" t="s">
        <v>550</v>
      </c>
      <c r="C57" s="65">
        <v>1</v>
      </c>
      <c r="D57" s="99">
        <v>1617</v>
      </c>
    </row>
    <row r="58" spans="1:4" ht="16.399999999999999" x14ac:dyDescent="0.3">
      <c r="A58" s="110"/>
      <c r="B58" s="84" t="s">
        <v>551</v>
      </c>
      <c r="C58" s="65">
        <v>1</v>
      </c>
      <c r="D58" s="99">
        <v>4493</v>
      </c>
    </row>
    <row r="59" spans="1:4" ht="16.399999999999999" x14ac:dyDescent="0.3">
      <c r="A59" s="110"/>
      <c r="B59" s="84" t="s">
        <v>552</v>
      </c>
      <c r="C59" s="65">
        <v>1</v>
      </c>
      <c r="D59" s="99">
        <v>3594</v>
      </c>
    </row>
    <row r="60" spans="1:4" ht="16.399999999999999" x14ac:dyDescent="0.3">
      <c r="A60" s="74" t="s">
        <v>234</v>
      </c>
      <c r="B60" s="74"/>
      <c r="C60" s="67">
        <f>SUM(C54:C59)</f>
        <v>6</v>
      </c>
      <c r="D60" s="68">
        <f>SUM(D54:D59)</f>
        <v>20307</v>
      </c>
    </row>
    <row r="61" spans="1:4" ht="16.399999999999999" x14ac:dyDescent="0.3">
      <c r="A61" s="110" t="s">
        <v>553</v>
      </c>
      <c r="B61" s="84" t="s">
        <v>554</v>
      </c>
      <c r="C61" s="65">
        <v>1</v>
      </c>
      <c r="D61" s="99">
        <v>3594</v>
      </c>
    </row>
    <row r="62" spans="1:4" ht="16.399999999999999" x14ac:dyDescent="0.3">
      <c r="A62" s="110"/>
      <c r="B62" s="84" t="s">
        <v>555</v>
      </c>
      <c r="C62" s="65">
        <v>2</v>
      </c>
      <c r="D62" s="100">
        <v>7190</v>
      </c>
    </row>
    <row r="63" spans="1:4" ht="16.399999999999999" x14ac:dyDescent="0.3">
      <c r="A63" s="110"/>
      <c r="B63" s="84" t="s">
        <v>556</v>
      </c>
      <c r="C63" s="65">
        <v>1</v>
      </c>
      <c r="D63" s="99">
        <v>3145</v>
      </c>
    </row>
    <row r="64" spans="1:4" ht="16.399999999999999" x14ac:dyDescent="0.3">
      <c r="A64" s="110"/>
      <c r="B64" s="84" t="s">
        <v>557</v>
      </c>
      <c r="C64" s="65">
        <v>1</v>
      </c>
      <c r="D64" s="99">
        <v>3145</v>
      </c>
    </row>
    <row r="65" spans="1:4" ht="16.399999999999999" x14ac:dyDescent="0.3">
      <c r="A65" s="110"/>
      <c r="B65" s="84" t="s">
        <v>558</v>
      </c>
      <c r="C65" s="65">
        <v>3</v>
      </c>
      <c r="D65" s="100">
        <v>13479</v>
      </c>
    </row>
    <row r="66" spans="1:4" ht="16.399999999999999" x14ac:dyDescent="0.3">
      <c r="A66" s="74" t="s">
        <v>234</v>
      </c>
      <c r="B66" s="74"/>
      <c r="C66" s="67">
        <f>SUM(C61:C65)</f>
        <v>8</v>
      </c>
      <c r="D66" s="68">
        <f>SUM(D61:D65)</f>
        <v>30553</v>
      </c>
    </row>
    <row r="67" spans="1:4" ht="16.399999999999999" x14ac:dyDescent="0.3">
      <c r="A67" s="110" t="s">
        <v>559</v>
      </c>
      <c r="B67" s="84" t="s">
        <v>560</v>
      </c>
      <c r="C67" s="65">
        <v>1</v>
      </c>
      <c r="D67" s="99">
        <v>3145</v>
      </c>
    </row>
    <row r="68" spans="1:4" ht="16.399999999999999" x14ac:dyDescent="0.3">
      <c r="A68" s="110"/>
      <c r="B68" s="84" t="s">
        <v>561</v>
      </c>
      <c r="C68" s="65">
        <v>1</v>
      </c>
      <c r="D68" s="99">
        <v>4493</v>
      </c>
    </row>
    <row r="69" spans="1:4" ht="16.399999999999999" x14ac:dyDescent="0.3">
      <c r="A69" s="110"/>
      <c r="B69" s="84" t="s">
        <v>562</v>
      </c>
      <c r="C69" s="65">
        <v>1</v>
      </c>
      <c r="D69" s="99">
        <v>4493</v>
      </c>
    </row>
    <row r="70" spans="1:4" ht="16.399999999999999" x14ac:dyDescent="0.3">
      <c r="A70" s="74" t="s">
        <v>234</v>
      </c>
      <c r="B70" s="74"/>
      <c r="C70" s="67">
        <f>SUM(C67:C69)</f>
        <v>3</v>
      </c>
      <c r="D70" s="68">
        <f>SUM(D67:D69)</f>
        <v>12131</v>
      </c>
    </row>
    <row r="71" spans="1:4" ht="16.399999999999999" x14ac:dyDescent="0.3">
      <c r="A71" s="94" t="s">
        <v>117</v>
      </c>
      <c r="B71" s="84" t="s">
        <v>563</v>
      </c>
      <c r="C71" s="65">
        <v>2</v>
      </c>
      <c r="D71" s="100">
        <v>6470</v>
      </c>
    </row>
    <row r="72" spans="1:4" ht="16.399999999999999" x14ac:dyDescent="0.3">
      <c r="A72" s="94"/>
      <c r="B72" s="84" t="s">
        <v>564</v>
      </c>
      <c r="C72" s="65">
        <v>1</v>
      </c>
      <c r="D72" s="99">
        <v>1617</v>
      </c>
    </row>
    <row r="73" spans="1:4" ht="16.399999999999999" x14ac:dyDescent="0.3">
      <c r="A73" s="94"/>
      <c r="B73" s="84" t="s">
        <v>565</v>
      </c>
      <c r="C73" s="65">
        <v>1</v>
      </c>
      <c r="D73" s="106">
        <v>629</v>
      </c>
    </row>
    <row r="74" spans="1:4" ht="16.399999999999999" x14ac:dyDescent="0.3">
      <c r="A74" s="74" t="s">
        <v>234</v>
      </c>
      <c r="B74" s="74"/>
      <c r="C74" s="67">
        <f>SUM(C71:C73)</f>
        <v>4</v>
      </c>
      <c r="D74" s="68">
        <f>SUM(D71:D73)</f>
        <v>8716</v>
      </c>
    </row>
    <row r="75" spans="1:4" ht="16.399999999999999" x14ac:dyDescent="0.3">
      <c r="A75" s="110" t="s">
        <v>566</v>
      </c>
      <c r="B75" s="84" t="s">
        <v>567</v>
      </c>
      <c r="C75" s="65">
        <v>1</v>
      </c>
      <c r="D75" s="99">
        <v>4493</v>
      </c>
    </row>
    <row r="76" spans="1:4" ht="16.399999999999999" x14ac:dyDescent="0.3">
      <c r="A76" s="110"/>
      <c r="B76" s="84" t="s">
        <v>568</v>
      </c>
      <c r="C76" s="65">
        <v>2</v>
      </c>
      <c r="D76" s="100">
        <v>8986</v>
      </c>
    </row>
    <row r="77" spans="1:4" ht="16.399999999999999" x14ac:dyDescent="0.3">
      <c r="A77" s="110"/>
      <c r="B77" s="84" t="s">
        <v>569</v>
      </c>
      <c r="C77" s="65">
        <v>1</v>
      </c>
      <c r="D77" s="99">
        <v>5212</v>
      </c>
    </row>
    <row r="78" spans="1:4" ht="16.399999999999999" x14ac:dyDescent="0.3">
      <c r="A78" s="74" t="s">
        <v>234</v>
      </c>
      <c r="B78" s="74"/>
      <c r="C78" s="67">
        <f>SUM(C75:C77)</f>
        <v>4</v>
      </c>
      <c r="D78" s="68">
        <f>SUM(D75:D77)</f>
        <v>18691</v>
      </c>
    </row>
    <row r="79" spans="1:4" ht="16.399999999999999" x14ac:dyDescent="0.3">
      <c r="A79" s="65" t="s">
        <v>344</v>
      </c>
      <c r="B79" s="84" t="s">
        <v>570</v>
      </c>
      <c r="C79" s="65">
        <v>116</v>
      </c>
      <c r="D79" s="66">
        <v>521997</v>
      </c>
    </row>
    <row r="80" spans="1:4" ht="16.399999999999999" x14ac:dyDescent="0.3">
      <c r="A80" s="74" t="s">
        <v>234</v>
      </c>
      <c r="B80" s="74"/>
      <c r="C80" s="67">
        <f>SUM(C79:C79)</f>
        <v>116</v>
      </c>
      <c r="D80" s="68">
        <f>SUM(D79:D79)</f>
        <v>521997</v>
      </c>
    </row>
    <row r="81" spans="1:4" ht="18.350000000000001" x14ac:dyDescent="0.3">
      <c r="A81" s="76" t="s">
        <v>345</v>
      </c>
      <c r="B81" s="76"/>
      <c r="C81" s="40">
        <f>SUM(C80,C78,C74,C70,C66,C60,C53,C49,C46,C43,C40,C38,C36,C33,C29,C27,C24,C20,C18,C15,C11,C6)</f>
        <v>232</v>
      </c>
      <c r="D81" s="107">
        <f>SUM(D6,D11,D15,D18,D20,D24,D27,D29,D33,D36,D38,D40,D43,D46,D49,D53,D60,D66,D70,D74,D78,D80)</f>
        <v>941320</v>
      </c>
    </row>
  </sheetData>
  <mergeCells count="41">
    <mergeCell ref="A74:B74"/>
    <mergeCell ref="A75:A77"/>
    <mergeCell ref="A78:B78"/>
    <mergeCell ref="A80:B80"/>
    <mergeCell ref="A81:B81"/>
    <mergeCell ref="A60:B60"/>
    <mergeCell ref="A61:A65"/>
    <mergeCell ref="A66:B66"/>
    <mergeCell ref="A67:A69"/>
    <mergeCell ref="A70:B70"/>
    <mergeCell ref="A71:A73"/>
    <mergeCell ref="A46:B46"/>
    <mergeCell ref="A47:A48"/>
    <mergeCell ref="A49:B49"/>
    <mergeCell ref="A50:A52"/>
    <mergeCell ref="A53:B53"/>
    <mergeCell ref="A54:A59"/>
    <mergeCell ref="A36:B36"/>
    <mergeCell ref="A38:B38"/>
    <mergeCell ref="A40:B40"/>
    <mergeCell ref="A41:A42"/>
    <mergeCell ref="A43:B43"/>
    <mergeCell ref="A44:A45"/>
    <mergeCell ref="A25:A26"/>
    <mergeCell ref="A27:B27"/>
    <mergeCell ref="A29:B29"/>
    <mergeCell ref="A30:A32"/>
    <mergeCell ref="A33:B33"/>
    <mergeCell ref="A34:A35"/>
    <mergeCell ref="A15:B15"/>
    <mergeCell ref="A16:A17"/>
    <mergeCell ref="A18:B18"/>
    <mergeCell ref="A20:B20"/>
    <mergeCell ref="A21:A23"/>
    <mergeCell ref="A24:B24"/>
    <mergeCell ref="A1:D1"/>
    <mergeCell ref="A3:A5"/>
    <mergeCell ref="A6:B6"/>
    <mergeCell ref="A7:A10"/>
    <mergeCell ref="A11:B11"/>
    <mergeCell ref="A12:A14"/>
  </mergeCells>
  <phoneticPr fontId="11" type="noConversion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B0772-2C16-4BF6-9EA8-6DBA465D97E1}">
  <dimension ref="A1:IV90"/>
  <sheetViews>
    <sheetView workbookViewId="0"/>
  </sheetViews>
  <sheetFormatPr defaultColWidth="10.25" defaultRowHeight="15.75" x14ac:dyDescent="0.3"/>
  <cols>
    <col min="1" max="1" width="19.625" style="62" customWidth="1"/>
    <col min="2" max="2" width="52.25" style="62" customWidth="1"/>
    <col min="3" max="3" width="18.5" style="62" customWidth="1"/>
    <col min="4" max="4" width="16.625" style="72" customWidth="1"/>
    <col min="5" max="5" width="10.25" style="62" customWidth="1"/>
    <col min="6" max="16384" width="10.25" style="62"/>
  </cols>
  <sheetData>
    <row r="1" spans="1:4" ht="15.05" x14ac:dyDescent="0.3">
      <c r="A1" s="73" t="s">
        <v>571</v>
      </c>
      <c r="B1" s="73"/>
      <c r="C1" s="73"/>
      <c r="D1" s="73"/>
    </row>
    <row r="2" spans="1:4" ht="16.399999999999999" x14ac:dyDescent="0.3">
      <c r="A2" s="61" t="s">
        <v>228</v>
      </c>
      <c r="B2" s="63" t="s">
        <v>229</v>
      </c>
      <c r="C2" s="63" t="s">
        <v>230</v>
      </c>
      <c r="D2" s="64" t="s">
        <v>231</v>
      </c>
    </row>
    <row r="3" spans="1:4" ht="16.399999999999999" x14ac:dyDescent="0.3">
      <c r="A3" s="93" t="s">
        <v>232</v>
      </c>
      <c r="B3" s="33" t="s">
        <v>572</v>
      </c>
      <c r="C3" s="65">
        <v>1</v>
      </c>
      <c r="D3" s="111">
        <v>3891</v>
      </c>
    </row>
    <row r="4" spans="1:4" ht="16.399999999999999" x14ac:dyDescent="0.3">
      <c r="A4" s="93"/>
      <c r="B4" s="33" t="s">
        <v>573</v>
      </c>
      <c r="C4" s="65">
        <v>8</v>
      </c>
      <c r="D4" s="111">
        <v>31128</v>
      </c>
    </row>
    <row r="5" spans="1:4" ht="16.399999999999999" x14ac:dyDescent="0.3">
      <c r="A5" s="93"/>
      <c r="B5" s="32" t="s">
        <v>574</v>
      </c>
      <c r="C5" s="65">
        <v>1</v>
      </c>
      <c r="D5" s="111">
        <v>5016</v>
      </c>
    </row>
    <row r="6" spans="1:4" ht="15.55" customHeight="1" x14ac:dyDescent="0.3">
      <c r="A6" s="74" t="s">
        <v>234</v>
      </c>
      <c r="B6" s="74"/>
      <c r="C6" s="67">
        <f>SUM(C3:C5)</f>
        <v>10</v>
      </c>
      <c r="D6" s="68">
        <f>SUM(D3:D5)</f>
        <v>40035</v>
      </c>
    </row>
    <row r="7" spans="1:4" ht="36" customHeight="1" x14ac:dyDescent="0.3">
      <c r="A7" s="51" t="s">
        <v>446</v>
      </c>
      <c r="B7" s="32" t="s">
        <v>575</v>
      </c>
      <c r="C7" s="65">
        <v>2</v>
      </c>
      <c r="D7" s="111">
        <v>8648</v>
      </c>
    </row>
    <row r="8" spans="1:4" ht="16.399999999999999" x14ac:dyDescent="0.3">
      <c r="A8" s="51"/>
      <c r="B8" s="32" t="s">
        <v>576</v>
      </c>
      <c r="C8" s="65">
        <v>5</v>
      </c>
      <c r="D8" s="111">
        <v>21620</v>
      </c>
    </row>
    <row r="9" spans="1:4" ht="16.399999999999999" x14ac:dyDescent="0.3">
      <c r="A9" s="51"/>
      <c r="B9" s="32" t="s">
        <v>577</v>
      </c>
      <c r="C9" s="65">
        <v>5</v>
      </c>
      <c r="D9" s="111">
        <v>21620</v>
      </c>
    </row>
    <row r="10" spans="1:4" ht="15.55" customHeight="1" x14ac:dyDescent="0.3">
      <c r="A10" s="74" t="s">
        <v>234</v>
      </c>
      <c r="B10" s="74"/>
      <c r="C10" s="67">
        <f>SUM(C7:C9)</f>
        <v>12</v>
      </c>
      <c r="D10" s="68">
        <f>SUM(D7:D9)</f>
        <v>51888</v>
      </c>
    </row>
    <row r="11" spans="1:4" ht="16.399999999999999" x14ac:dyDescent="0.3">
      <c r="A11" s="51" t="s">
        <v>405</v>
      </c>
      <c r="B11" s="112" t="s">
        <v>578</v>
      </c>
      <c r="C11" s="65">
        <v>1</v>
      </c>
      <c r="D11" s="111">
        <v>1557</v>
      </c>
    </row>
    <row r="12" spans="1:4" ht="16.399999999999999" x14ac:dyDescent="0.3">
      <c r="A12" s="51"/>
      <c r="B12" s="112" t="s">
        <v>579</v>
      </c>
      <c r="C12" s="65">
        <v>2</v>
      </c>
      <c r="D12" s="111">
        <v>4842</v>
      </c>
    </row>
    <row r="13" spans="1:4" ht="16.399999999999999" x14ac:dyDescent="0.3">
      <c r="A13" s="51"/>
      <c r="B13" s="112" t="s">
        <v>580</v>
      </c>
      <c r="C13" s="65">
        <v>1</v>
      </c>
      <c r="D13" s="111">
        <v>1557</v>
      </c>
    </row>
    <row r="14" spans="1:4" ht="16.399999999999999" x14ac:dyDescent="0.3">
      <c r="A14" s="51"/>
      <c r="B14" s="33" t="s">
        <v>581</v>
      </c>
      <c r="C14" s="65">
        <v>1</v>
      </c>
      <c r="D14" s="111">
        <v>1557</v>
      </c>
    </row>
    <row r="15" spans="1:4" ht="16.399999999999999" x14ac:dyDescent="0.3">
      <c r="A15" s="51"/>
      <c r="B15" s="33" t="s">
        <v>582</v>
      </c>
      <c r="C15" s="65">
        <v>8</v>
      </c>
      <c r="D15" s="111">
        <v>20752</v>
      </c>
    </row>
    <row r="16" spans="1:4" ht="16.399999999999999" x14ac:dyDescent="0.3">
      <c r="A16" s="51"/>
      <c r="B16" s="33" t="s">
        <v>583</v>
      </c>
      <c r="C16" s="65">
        <v>1</v>
      </c>
      <c r="D16" s="111">
        <v>3891</v>
      </c>
    </row>
    <row r="17" spans="1:4" ht="16.399999999999999" x14ac:dyDescent="0.3">
      <c r="A17" s="51"/>
      <c r="B17" s="33" t="s">
        <v>584</v>
      </c>
      <c r="C17" s="65">
        <v>1</v>
      </c>
      <c r="D17" s="111">
        <v>3891</v>
      </c>
    </row>
    <row r="18" spans="1:4" ht="16.399999999999999" x14ac:dyDescent="0.3">
      <c r="A18" s="51"/>
      <c r="B18" s="33" t="s">
        <v>585</v>
      </c>
      <c r="C18" s="65">
        <v>3</v>
      </c>
      <c r="D18" s="111">
        <v>4842</v>
      </c>
    </row>
    <row r="19" spans="1:4" ht="15.55" customHeight="1" x14ac:dyDescent="0.3">
      <c r="A19" s="74" t="s">
        <v>234</v>
      </c>
      <c r="B19" s="74"/>
      <c r="C19" s="67">
        <f>SUM(C11:C18)</f>
        <v>18</v>
      </c>
      <c r="D19" s="68">
        <f>SUM(D11:D18)</f>
        <v>42889</v>
      </c>
    </row>
    <row r="20" spans="1:4" ht="16.2" customHeight="1" x14ac:dyDescent="0.3">
      <c r="A20" s="94" t="s">
        <v>101</v>
      </c>
      <c r="B20" s="112" t="s">
        <v>586</v>
      </c>
      <c r="C20" s="65">
        <v>1</v>
      </c>
      <c r="D20" s="111">
        <v>3027</v>
      </c>
    </row>
    <row r="21" spans="1:4" ht="16.2" customHeight="1" x14ac:dyDescent="0.3">
      <c r="A21" s="94"/>
      <c r="B21" s="112" t="s">
        <v>587</v>
      </c>
      <c r="C21" s="65">
        <v>2</v>
      </c>
      <c r="D21" s="111">
        <v>6918</v>
      </c>
    </row>
    <row r="22" spans="1:4" ht="16.2" customHeight="1" x14ac:dyDescent="0.3">
      <c r="A22" s="94"/>
      <c r="B22" s="112" t="s">
        <v>588</v>
      </c>
      <c r="C22" s="65">
        <v>2</v>
      </c>
      <c r="D22" s="111">
        <v>6918</v>
      </c>
    </row>
    <row r="23" spans="1:4" ht="16.2" customHeight="1" x14ac:dyDescent="0.3">
      <c r="A23" s="94"/>
      <c r="B23" s="112" t="s">
        <v>589</v>
      </c>
      <c r="C23" s="65">
        <v>1</v>
      </c>
      <c r="D23" s="111">
        <v>4324</v>
      </c>
    </row>
    <row r="24" spans="1:4" ht="16.2" customHeight="1" x14ac:dyDescent="0.3">
      <c r="A24" s="94"/>
      <c r="B24" s="112" t="s">
        <v>590</v>
      </c>
      <c r="C24" s="65">
        <v>1</v>
      </c>
      <c r="D24" s="111">
        <v>3891</v>
      </c>
    </row>
    <row r="25" spans="1:4" ht="16.2" customHeight="1" x14ac:dyDescent="0.3">
      <c r="A25" s="94"/>
      <c r="B25" s="33" t="s">
        <v>591</v>
      </c>
      <c r="C25" s="65">
        <v>1</v>
      </c>
      <c r="D25" s="111">
        <v>3891</v>
      </c>
    </row>
    <row r="26" spans="1:4" ht="16.2" customHeight="1" x14ac:dyDescent="0.3">
      <c r="A26" s="94"/>
      <c r="B26" s="33" t="s">
        <v>592</v>
      </c>
      <c r="C26" s="65">
        <v>1</v>
      </c>
      <c r="D26" s="111">
        <v>3891</v>
      </c>
    </row>
    <row r="27" spans="1:4" ht="16.2" customHeight="1" x14ac:dyDescent="0.3">
      <c r="A27" s="94"/>
      <c r="B27" s="33" t="s">
        <v>593</v>
      </c>
      <c r="C27" s="65">
        <v>1</v>
      </c>
      <c r="D27" s="111">
        <v>4755</v>
      </c>
    </row>
    <row r="28" spans="1:4" ht="16.399999999999999" x14ac:dyDescent="0.3">
      <c r="A28" s="94"/>
      <c r="B28" s="113" t="s">
        <v>594</v>
      </c>
      <c r="C28" s="65">
        <v>1</v>
      </c>
      <c r="D28" s="111">
        <v>3891</v>
      </c>
    </row>
    <row r="29" spans="1:4" ht="15.55" customHeight="1" x14ac:dyDescent="0.3">
      <c r="A29" s="74" t="s">
        <v>234</v>
      </c>
      <c r="B29" s="74"/>
      <c r="C29" s="67">
        <f>SUM(C20:C28)</f>
        <v>11</v>
      </c>
      <c r="D29" s="68">
        <f>SUM(D20:D28)</f>
        <v>41506</v>
      </c>
    </row>
    <row r="30" spans="1:4" ht="16.2" customHeight="1" x14ac:dyDescent="0.3">
      <c r="A30" s="94" t="s">
        <v>182</v>
      </c>
      <c r="B30" s="32" t="s">
        <v>595</v>
      </c>
      <c r="C30" s="65">
        <v>4</v>
      </c>
      <c r="D30" s="111">
        <v>8300</v>
      </c>
    </row>
    <row r="31" spans="1:4" ht="16.2" customHeight="1" x14ac:dyDescent="0.3">
      <c r="A31" s="94"/>
      <c r="B31" s="33" t="s">
        <v>596</v>
      </c>
      <c r="C31" s="65">
        <v>1</v>
      </c>
      <c r="D31" s="111">
        <v>4755</v>
      </c>
    </row>
    <row r="32" spans="1:4" ht="16.2" customHeight="1" x14ac:dyDescent="0.3">
      <c r="A32" s="94"/>
      <c r="B32" s="33" t="s">
        <v>597</v>
      </c>
      <c r="C32" s="65">
        <v>5</v>
      </c>
      <c r="D32" s="111">
        <v>7785</v>
      </c>
    </row>
    <row r="33" spans="1:4" ht="15.05" x14ac:dyDescent="0.3">
      <c r="A33" s="74" t="s">
        <v>234</v>
      </c>
      <c r="B33" s="74"/>
      <c r="C33" s="67">
        <f>SUM(C30:C32)</f>
        <v>10</v>
      </c>
      <c r="D33" s="68">
        <f>SUM(D30:D32)</f>
        <v>20840</v>
      </c>
    </row>
    <row r="34" spans="1:4" ht="16.2" customHeight="1" x14ac:dyDescent="0.3">
      <c r="A34" s="94" t="s">
        <v>186</v>
      </c>
      <c r="B34" s="54" t="s">
        <v>598</v>
      </c>
      <c r="C34" s="65">
        <v>6</v>
      </c>
      <c r="D34" s="111">
        <v>23346</v>
      </c>
    </row>
    <row r="35" spans="1:4" ht="16.2" customHeight="1" x14ac:dyDescent="0.3">
      <c r="A35" s="94"/>
      <c r="B35" s="32" t="s">
        <v>599</v>
      </c>
      <c r="C35" s="65">
        <v>7</v>
      </c>
      <c r="D35" s="111">
        <v>25424</v>
      </c>
    </row>
    <row r="36" spans="1:4" ht="15.55" customHeight="1" x14ac:dyDescent="0.3">
      <c r="A36" s="74" t="s">
        <v>234</v>
      </c>
      <c r="B36" s="74"/>
      <c r="C36" s="67">
        <f>SUM(C34:C35)</f>
        <v>13</v>
      </c>
      <c r="D36" s="68">
        <f>SUM(D34:D35)</f>
        <v>48770</v>
      </c>
    </row>
    <row r="37" spans="1:4" ht="32.75" x14ac:dyDescent="0.3">
      <c r="A37" s="94" t="s">
        <v>176</v>
      </c>
      <c r="B37" s="114" t="s">
        <v>600</v>
      </c>
      <c r="C37" s="65">
        <v>1</v>
      </c>
      <c r="D37" s="111">
        <v>6832</v>
      </c>
    </row>
    <row r="38" spans="1:4" ht="16.399999999999999" x14ac:dyDescent="0.3">
      <c r="A38" s="94"/>
      <c r="B38" s="114" t="s">
        <v>601</v>
      </c>
      <c r="C38" s="65">
        <v>1</v>
      </c>
      <c r="D38" s="111">
        <v>6832</v>
      </c>
    </row>
    <row r="39" spans="1:4" ht="16.2" customHeight="1" x14ac:dyDescent="0.3">
      <c r="A39" s="94"/>
      <c r="B39" s="114" t="s">
        <v>602</v>
      </c>
      <c r="C39" s="65">
        <v>1</v>
      </c>
      <c r="D39" s="111">
        <v>5016</v>
      </c>
    </row>
    <row r="40" spans="1:4" ht="16.2" customHeight="1" x14ac:dyDescent="0.3">
      <c r="A40" s="94"/>
      <c r="B40" s="114" t="s">
        <v>603</v>
      </c>
      <c r="C40" s="65">
        <v>1</v>
      </c>
      <c r="D40" s="111">
        <v>6832</v>
      </c>
    </row>
    <row r="41" spans="1:4" ht="16.2" customHeight="1" x14ac:dyDescent="0.3">
      <c r="A41" s="94"/>
      <c r="B41" s="114" t="s">
        <v>604</v>
      </c>
      <c r="C41" s="65">
        <v>1</v>
      </c>
      <c r="D41" s="111">
        <v>5016</v>
      </c>
    </row>
    <row r="42" spans="1:4" ht="15.55" customHeight="1" x14ac:dyDescent="0.3">
      <c r="A42" s="74" t="s">
        <v>234</v>
      </c>
      <c r="B42" s="74"/>
      <c r="C42" s="67">
        <f>SUM(C37:C41)</f>
        <v>5</v>
      </c>
      <c r="D42" s="68">
        <f>SUM(D37:D41)</f>
        <v>30528</v>
      </c>
    </row>
    <row r="43" spans="1:4" ht="15.55" customHeight="1" x14ac:dyDescent="0.3">
      <c r="A43" s="94" t="s">
        <v>90</v>
      </c>
      <c r="B43" s="112" t="s">
        <v>605</v>
      </c>
      <c r="C43" s="65">
        <v>1</v>
      </c>
      <c r="D43" s="111">
        <v>3891</v>
      </c>
    </row>
    <row r="44" spans="1:4" ht="15.55" customHeight="1" x14ac:dyDescent="0.3">
      <c r="A44" s="94"/>
      <c r="B44" s="112" t="s">
        <v>606</v>
      </c>
      <c r="C44" s="65">
        <v>2</v>
      </c>
      <c r="D44" s="111">
        <v>6918</v>
      </c>
    </row>
    <row r="45" spans="1:4" ht="15.55" customHeight="1" x14ac:dyDescent="0.3">
      <c r="A45" s="94"/>
      <c r="B45" s="112" t="s">
        <v>607</v>
      </c>
      <c r="C45" s="65">
        <v>3</v>
      </c>
      <c r="D45" s="111">
        <v>20496</v>
      </c>
    </row>
    <row r="46" spans="1:4" ht="15.55" customHeight="1" x14ac:dyDescent="0.3">
      <c r="A46" s="94"/>
      <c r="B46" s="33" t="s">
        <v>608</v>
      </c>
      <c r="C46" s="65">
        <v>3</v>
      </c>
      <c r="D46" s="111">
        <v>20496</v>
      </c>
    </row>
    <row r="47" spans="1:4" ht="15.05" x14ac:dyDescent="0.3">
      <c r="A47" s="74" t="s">
        <v>234</v>
      </c>
      <c r="B47" s="74"/>
      <c r="C47" s="67">
        <f>SUM(C43:C46)</f>
        <v>9</v>
      </c>
      <c r="D47" s="68">
        <f>SUM(D43:D46)</f>
        <v>51801</v>
      </c>
    </row>
    <row r="48" spans="1:4" ht="16.2" customHeight="1" x14ac:dyDescent="0.3">
      <c r="A48" s="51" t="s">
        <v>117</v>
      </c>
      <c r="B48" s="7" t="s">
        <v>609</v>
      </c>
      <c r="C48" s="65">
        <v>1</v>
      </c>
      <c r="D48" s="111">
        <v>4755</v>
      </c>
    </row>
    <row r="49" spans="1:4" ht="16.399999999999999" x14ac:dyDescent="0.3">
      <c r="A49" s="51"/>
      <c r="B49" s="7" t="s">
        <v>610</v>
      </c>
      <c r="C49" s="65">
        <v>1</v>
      </c>
      <c r="D49" s="111">
        <v>4150</v>
      </c>
    </row>
    <row r="50" spans="1:4" ht="16.399999999999999" x14ac:dyDescent="0.3">
      <c r="A50" s="51"/>
      <c r="B50" s="55" t="s">
        <v>611</v>
      </c>
      <c r="C50" s="65">
        <v>3</v>
      </c>
      <c r="D50" s="111">
        <v>9081</v>
      </c>
    </row>
    <row r="51" spans="1:4" ht="16.399999999999999" x14ac:dyDescent="0.3">
      <c r="A51" s="51"/>
      <c r="B51" s="7" t="s">
        <v>612</v>
      </c>
      <c r="C51" s="65">
        <v>9</v>
      </c>
      <c r="D51" s="111">
        <v>27243</v>
      </c>
    </row>
    <row r="52" spans="1:4" ht="15.55" customHeight="1" x14ac:dyDescent="0.3">
      <c r="A52" s="50" t="s">
        <v>11</v>
      </c>
      <c r="B52" s="50"/>
      <c r="C52" s="67">
        <f>SUM(C48:C51)</f>
        <v>14</v>
      </c>
      <c r="D52" s="68">
        <f>SUM(D48:D51)</f>
        <v>45229</v>
      </c>
    </row>
    <row r="53" spans="1:4" ht="16.399999999999999" x14ac:dyDescent="0.3">
      <c r="A53" s="94" t="s">
        <v>217</v>
      </c>
      <c r="B53" s="32" t="s">
        <v>613</v>
      </c>
      <c r="C53" s="65">
        <v>1</v>
      </c>
      <c r="D53" s="111">
        <v>4324</v>
      </c>
    </row>
    <row r="54" spans="1:4" ht="16.399999999999999" x14ac:dyDescent="0.3">
      <c r="A54" s="94"/>
      <c r="B54" s="32" t="s">
        <v>614</v>
      </c>
      <c r="C54" s="65">
        <v>1</v>
      </c>
      <c r="D54" s="111">
        <v>4324</v>
      </c>
    </row>
    <row r="55" spans="1:4" ht="16.399999999999999" x14ac:dyDescent="0.3">
      <c r="A55" s="94"/>
      <c r="B55" s="32" t="s">
        <v>615</v>
      </c>
      <c r="C55" s="65">
        <v>1</v>
      </c>
      <c r="D55" s="111">
        <v>4236</v>
      </c>
    </row>
    <row r="56" spans="1:4" ht="16.399999999999999" x14ac:dyDescent="0.3">
      <c r="A56" s="94"/>
      <c r="B56" s="115" t="s">
        <v>616</v>
      </c>
      <c r="C56" s="65">
        <v>1</v>
      </c>
      <c r="D56" s="111">
        <v>3459</v>
      </c>
    </row>
    <row r="57" spans="1:4" ht="16.399999999999999" x14ac:dyDescent="0.3">
      <c r="A57" s="94"/>
      <c r="B57" s="115" t="s">
        <v>617</v>
      </c>
      <c r="C57" s="65">
        <v>4</v>
      </c>
      <c r="D57" s="111">
        <v>6916</v>
      </c>
    </row>
    <row r="58" spans="1:4" ht="15.55" customHeight="1" x14ac:dyDescent="0.3">
      <c r="A58" s="74" t="s">
        <v>234</v>
      </c>
      <c r="B58" s="74"/>
      <c r="C58" s="67">
        <f>SUM(C53:C57)</f>
        <v>8</v>
      </c>
      <c r="D58" s="68">
        <f>SUM(D53:D57)</f>
        <v>23259</v>
      </c>
    </row>
    <row r="59" spans="1:4" ht="32.75" x14ac:dyDescent="0.3">
      <c r="A59" s="79" t="s">
        <v>521</v>
      </c>
      <c r="B59" s="7" t="s">
        <v>618</v>
      </c>
      <c r="C59" s="65">
        <v>6</v>
      </c>
      <c r="D59" s="111">
        <v>40992</v>
      </c>
    </row>
    <row r="60" spans="1:4" ht="15.05" x14ac:dyDescent="0.3">
      <c r="A60" s="74" t="s">
        <v>234</v>
      </c>
      <c r="B60" s="74"/>
      <c r="C60" s="67">
        <f>SUM(C59:C59)</f>
        <v>6</v>
      </c>
      <c r="D60" s="68">
        <f>SUM(D59)</f>
        <v>40992</v>
      </c>
    </row>
    <row r="61" spans="1:4" ht="16.2" customHeight="1" x14ac:dyDescent="0.3">
      <c r="A61" s="94" t="s">
        <v>136</v>
      </c>
      <c r="B61" s="32" t="s">
        <v>619</v>
      </c>
      <c r="C61" s="65">
        <v>2</v>
      </c>
      <c r="D61" s="111">
        <v>6918</v>
      </c>
    </row>
    <row r="62" spans="1:4" ht="16.2" customHeight="1" x14ac:dyDescent="0.3">
      <c r="A62" s="94"/>
      <c r="B62" s="116" t="s">
        <v>620</v>
      </c>
      <c r="C62" s="65">
        <v>1</v>
      </c>
      <c r="D62" s="111">
        <v>3459</v>
      </c>
    </row>
    <row r="63" spans="1:4" ht="16.2" customHeight="1" x14ac:dyDescent="0.3">
      <c r="A63" s="94"/>
      <c r="B63" s="116" t="s">
        <v>621</v>
      </c>
      <c r="C63" s="65">
        <v>14</v>
      </c>
      <c r="D63" s="111">
        <v>36316</v>
      </c>
    </row>
    <row r="64" spans="1:4" ht="16.399999999999999" x14ac:dyDescent="0.3">
      <c r="A64" s="50" t="s">
        <v>11</v>
      </c>
      <c r="B64" s="50"/>
      <c r="C64" s="67">
        <f>SUM(C61:C63)</f>
        <v>17</v>
      </c>
      <c r="D64" s="68">
        <f>SUM(D61:D63)</f>
        <v>46693</v>
      </c>
    </row>
    <row r="65" spans="1:256" ht="16.399999999999999" x14ac:dyDescent="0.3">
      <c r="A65" s="110" t="s">
        <v>152</v>
      </c>
      <c r="B65" s="33" t="s">
        <v>622</v>
      </c>
      <c r="C65" s="65">
        <v>2</v>
      </c>
      <c r="D65" s="117">
        <v>10192</v>
      </c>
    </row>
    <row r="66" spans="1:256" ht="16.399999999999999" x14ac:dyDescent="0.3">
      <c r="A66" s="110"/>
      <c r="B66" s="118" t="s">
        <v>623</v>
      </c>
      <c r="C66" s="65">
        <v>1</v>
      </c>
      <c r="D66" s="117">
        <v>5096</v>
      </c>
    </row>
    <row r="67" spans="1:256" ht="16.399999999999999" x14ac:dyDescent="0.3">
      <c r="A67" s="50" t="s">
        <v>11</v>
      </c>
      <c r="B67" s="50"/>
      <c r="C67" s="67">
        <f>SUM(C65:C66)</f>
        <v>3</v>
      </c>
      <c r="D67" s="68">
        <f>SUM(D65:D66)</f>
        <v>15288</v>
      </c>
    </row>
    <row r="68" spans="1:256" ht="16.399999999999999" x14ac:dyDescent="0.3">
      <c r="A68" s="78" t="s">
        <v>344</v>
      </c>
      <c r="B68" s="115"/>
      <c r="C68" s="65">
        <v>869</v>
      </c>
      <c r="D68" s="117">
        <v>1342919</v>
      </c>
    </row>
    <row r="69" spans="1:256" ht="15.05" x14ac:dyDescent="0.3">
      <c r="A69" s="74" t="s">
        <v>234</v>
      </c>
      <c r="B69" s="74"/>
      <c r="C69" s="67">
        <f>SUM(C68:C68)</f>
        <v>869</v>
      </c>
      <c r="D69" s="68">
        <f>SUM(D68:D68)</f>
        <v>1342919</v>
      </c>
      <c r="IV69" s="62">
        <f>SUM(C69:IU69)</f>
        <v>1343788</v>
      </c>
    </row>
    <row r="70" spans="1:256" ht="18.350000000000001" x14ac:dyDescent="0.3">
      <c r="A70" s="76" t="s">
        <v>345</v>
      </c>
      <c r="B70" s="76"/>
      <c r="C70" s="107">
        <f>SUM(C69,C67,C64,C60,C58,C52,C47,C42,C36,C33,C29,C19,C10,C6)</f>
        <v>1005</v>
      </c>
      <c r="D70" s="119">
        <f>SUM(D6,D10,D19,D29,D33,D36,D42,D47,D52,D58,D60,D64,D67,D69)</f>
        <v>1842637</v>
      </c>
    </row>
    <row r="71" spans="1:256" ht="15.05" x14ac:dyDescent="0.3"/>
    <row r="72" spans="1:256" ht="15.05" x14ac:dyDescent="0.3">
      <c r="D72" s="62"/>
    </row>
    <row r="73" spans="1:256" ht="15.05" x14ac:dyDescent="0.3">
      <c r="D73" s="62"/>
    </row>
    <row r="74" spans="1:256" ht="15.05" x14ac:dyDescent="0.3">
      <c r="D74" s="62"/>
    </row>
    <row r="75" spans="1:256" ht="15.05" x14ac:dyDescent="0.3">
      <c r="D75" s="62"/>
    </row>
    <row r="76" spans="1:256" ht="15.05" x14ac:dyDescent="0.3"/>
    <row r="77" spans="1:256" ht="15.05" x14ac:dyDescent="0.3"/>
    <row r="78" spans="1:256" ht="15.05" x14ac:dyDescent="0.3"/>
    <row r="79" spans="1:256" ht="15.05" x14ac:dyDescent="0.3"/>
    <row r="80" spans="1:256" ht="15.05" x14ac:dyDescent="0.3"/>
    <row r="81" spans="13:14" ht="15.05" x14ac:dyDescent="0.3"/>
    <row r="82" spans="13:14" ht="15.05" x14ac:dyDescent="0.3"/>
    <row r="83" spans="13:14" ht="15.05" x14ac:dyDescent="0.3"/>
    <row r="84" spans="13:14" ht="15.05" x14ac:dyDescent="0.3"/>
    <row r="85" spans="13:14" ht="15.05" x14ac:dyDescent="0.3">
      <c r="M85" s="65">
        <v>105</v>
      </c>
      <c r="N85" s="120">
        <v>416325</v>
      </c>
    </row>
    <row r="86" spans="13:14" ht="15.05" x14ac:dyDescent="0.3">
      <c r="M86" s="65">
        <v>293</v>
      </c>
      <c r="N86" s="120">
        <v>103803</v>
      </c>
    </row>
    <row r="87" spans="13:14" ht="15.05" x14ac:dyDescent="0.3">
      <c r="M87" s="65">
        <v>29</v>
      </c>
      <c r="N87" s="120">
        <v>123305</v>
      </c>
    </row>
    <row r="88" spans="13:14" ht="15.05" x14ac:dyDescent="0.3">
      <c r="M88" s="65">
        <v>184</v>
      </c>
      <c r="N88" s="120">
        <v>62096</v>
      </c>
    </row>
    <row r="89" spans="13:14" ht="15.05" x14ac:dyDescent="0.3">
      <c r="M89" s="65">
        <v>47</v>
      </c>
      <c r="N89" s="120">
        <v>206115</v>
      </c>
    </row>
    <row r="90" spans="13:14" ht="15.05" x14ac:dyDescent="0.3">
      <c r="M90" s="65">
        <v>59</v>
      </c>
      <c r="N90" s="120">
        <v>23068</v>
      </c>
    </row>
  </sheetData>
  <mergeCells count="28">
    <mergeCell ref="A65:A66"/>
    <mergeCell ref="A67:B67"/>
    <mergeCell ref="A69:B69"/>
    <mergeCell ref="A70:B70"/>
    <mergeCell ref="A52:B52"/>
    <mergeCell ref="A53:A57"/>
    <mergeCell ref="A58:B58"/>
    <mergeCell ref="A60:B60"/>
    <mergeCell ref="A61:A63"/>
    <mergeCell ref="A64:B64"/>
    <mergeCell ref="A36:B36"/>
    <mergeCell ref="A37:A41"/>
    <mergeCell ref="A42:B42"/>
    <mergeCell ref="A43:A46"/>
    <mergeCell ref="A47:B47"/>
    <mergeCell ref="A48:A51"/>
    <mergeCell ref="A19:B19"/>
    <mergeCell ref="A20:A28"/>
    <mergeCell ref="A29:B29"/>
    <mergeCell ref="A30:A32"/>
    <mergeCell ref="A33:B33"/>
    <mergeCell ref="A34:A35"/>
    <mergeCell ref="A1:D1"/>
    <mergeCell ref="A3:A5"/>
    <mergeCell ref="A6:B6"/>
    <mergeCell ref="A7:A9"/>
    <mergeCell ref="A10:B10"/>
    <mergeCell ref="A11:A18"/>
  </mergeCells>
  <phoneticPr fontId="11" type="noConversion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A8B1E-11B8-4930-B034-44B7CBB7A772}">
  <dimension ref="A1:IV99"/>
  <sheetViews>
    <sheetView workbookViewId="0"/>
  </sheetViews>
  <sheetFormatPr defaultColWidth="10.25" defaultRowHeight="16.55" x14ac:dyDescent="0.3"/>
  <cols>
    <col min="1" max="1" width="16.5" style="122" customWidth="1"/>
    <col min="2" max="2" width="48" style="122" customWidth="1"/>
    <col min="3" max="3" width="13.25" style="122" customWidth="1"/>
    <col min="4" max="4" width="23.5" style="131" customWidth="1"/>
    <col min="5" max="5" width="10.25" style="122" customWidth="1"/>
    <col min="6" max="16384" width="10.25" style="122"/>
  </cols>
  <sheetData>
    <row r="1" spans="1:5" ht="16.55" customHeight="1" x14ac:dyDescent="0.3">
      <c r="A1" s="132" t="s">
        <v>624</v>
      </c>
      <c r="B1" s="132"/>
      <c r="C1" s="132"/>
      <c r="D1" s="132"/>
      <c r="E1" s="132"/>
    </row>
    <row r="2" spans="1:5" s="54" customFormat="1" ht="16.399999999999999" x14ac:dyDescent="0.3">
      <c r="A2" s="121" t="s">
        <v>2</v>
      </c>
      <c r="B2" s="123" t="s">
        <v>88</v>
      </c>
      <c r="C2" s="123" t="s">
        <v>4</v>
      </c>
      <c r="D2" s="124" t="s">
        <v>89</v>
      </c>
      <c r="E2" s="123" t="s">
        <v>625</v>
      </c>
    </row>
    <row r="3" spans="1:5" ht="16.2" customHeight="1" x14ac:dyDescent="0.3">
      <c r="A3" s="132" t="s">
        <v>626</v>
      </c>
      <c r="B3" s="125" t="s">
        <v>627</v>
      </c>
      <c r="C3" s="125">
        <v>3</v>
      </c>
      <c r="D3" s="111">
        <v>12555</v>
      </c>
      <c r="E3" s="123"/>
    </row>
    <row r="4" spans="1:5" ht="16.2" customHeight="1" x14ac:dyDescent="0.3">
      <c r="A4" s="132"/>
      <c r="B4" s="125" t="s">
        <v>628</v>
      </c>
      <c r="C4" s="125">
        <v>1</v>
      </c>
      <c r="D4" s="111">
        <v>4185</v>
      </c>
      <c r="E4" s="123"/>
    </row>
    <row r="5" spans="1:5" ht="16.2" customHeight="1" x14ac:dyDescent="0.3">
      <c r="A5" s="132"/>
      <c r="B5" s="125" t="s">
        <v>629</v>
      </c>
      <c r="C5" s="125">
        <v>1</v>
      </c>
      <c r="D5" s="111">
        <v>3720</v>
      </c>
      <c r="E5" s="123"/>
    </row>
    <row r="6" spans="1:5" ht="16.2" customHeight="1" x14ac:dyDescent="0.3">
      <c r="A6" s="132"/>
      <c r="B6" s="125" t="s">
        <v>630</v>
      </c>
      <c r="C6" s="125">
        <v>1</v>
      </c>
      <c r="D6" s="111">
        <v>4464</v>
      </c>
      <c r="E6" s="123"/>
    </row>
    <row r="7" spans="1:5" ht="15.55" customHeight="1" x14ac:dyDescent="0.3">
      <c r="A7" s="50" t="s">
        <v>11</v>
      </c>
      <c r="B7" s="50"/>
      <c r="C7" s="126">
        <f>SUM(C3:C6)</f>
        <v>6</v>
      </c>
      <c r="D7" s="127">
        <f>SUM(D3:D6)</f>
        <v>24924</v>
      </c>
      <c r="E7" s="123"/>
    </row>
    <row r="8" spans="1:5" ht="27" customHeight="1" x14ac:dyDescent="0.3">
      <c r="A8" s="132" t="s">
        <v>20</v>
      </c>
      <c r="B8" s="125" t="s">
        <v>627</v>
      </c>
      <c r="C8" s="125">
        <v>3</v>
      </c>
      <c r="D8" s="111">
        <v>12555</v>
      </c>
      <c r="E8" s="123"/>
    </row>
    <row r="9" spans="1:5" ht="16.399999999999999" x14ac:dyDescent="0.3">
      <c r="A9" s="132"/>
      <c r="B9" s="7" t="s">
        <v>631</v>
      </c>
      <c r="C9" s="7">
        <v>1</v>
      </c>
      <c r="D9" s="111">
        <v>4464</v>
      </c>
      <c r="E9" s="123"/>
    </row>
    <row r="10" spans="1:5" ht="16.399999999999999" x14ac:dyDescent="0.3">
      <c r="A10" s="132"/>
      <c r="B10" s="7" t="s">
        <v>632</v>
      </c>
      <c r="C10" s="7">
        <v>1</v>
      </c>
      <c r="D10" s="111">
        <v>3720</v>
      </c>
      <c r="E10" s="123"/>
    </row>
    <row r="11" spans="1:5" ht="16.399999999999999" x14ac:dyDescent="0.3">
      <c r="A11" s="132"/>
      <c r="B11" s="7" t="s">
        <v>633</v>
      </c>
      <c r="C11" s="7">
        <v>1</v>
      </c>
      <c r="D11" s="111">
        <v>4185</v>
      </c>
      <c r="E11" s="123"/>
    </row>
    <row r="12" spans="1:5" ht="16.399999999999999" x14ac:dyDescent="0.3">
      <c r="A12" s="132"/>
      <c r="B12" s="7" t="s">
        <v>634</v>
      </c>
      <c r="C12" s="7">
        <v>1</v>
      </c>
      <c r="D12" s="111">
        <v>3720</v>
      </c>
      <c r="E12" s="123"/>
    </row>
    <row r="13" spans="1:5" ht="16.399999999999999" x14ac:dyDescent="0.3">
      <c r="A13" s="132"/>
      <c r="B13" s="7" t="s">
        <v>635</v>
      </c>
      <c r="C13" s="7">
        <v>1</v>
      </c>
      <c r="D13" s="111">
        <v>4185</v>
      </c>
      <c r="E13" s="123"/>
    </row>
    <row r="14" spans="1:5" ht="15.55" customHeight="1" x14ac:dyDescent="0.3">
      <c r="A14" s="50" t="s">
        <v>11</v>
      </c>
      <c r="B14" s="50"/>
      <c r="C14" s="126">
        <f>SUM(C8:C13)</f>
        <v>8</v>
      </c>
      <c r="D14" s="127">
        <f>SUM(D8:D13)</f>
        <v>32829</v>
      </c>
      <c r="E14" s="123"/>
    </row>
    <row r="15" spans="1:5" ht="16.399999999999999" x14ac:dyDescent="0.3">
      <c r="A15" s="132" t="s">
        <v>636</v>
      </c>
      <c r="B15" s="7" t="s">
        <v>637</v>
      </c>
      <c r="C15" s="33">
        <v>6</v>
      </c>
      <c r="D15" s="111">
        <v>27900</v>
      </c>
      <c r="E15" s="123"/>
    </row>
    <row r="16" spans="1:5" ht="16.399999999999999" x14ac:dyDescent="0.3">
      <c r="A16" s="132"/>
      <c r="B16" s="7" t="s">
        <v>638</v>
      </c>
      <c r="C16" s="33">
        <v>1</v>
      </c>
      <c r="D16" s="111">
        <v>4464</v>
      </c>
      <c r="E16" s="123"/>
    </row>
    <row r="17" spans="1:5" ht="15.55" customHeight="1" x14ac:dyDescent="0.3">
      <c r="A17" s="50" t="s">
        <v>11</v>
      </c>
      <c r="B17" s="50"/>
      <c r="C17" s="126">
        <f>SUM(C15:C16)</f>
        <v>7</v>
      </c>
      <c r="D17" s="127">
        <f>SUM(D15:D16)</f>
        <v>32364</v>
      </c>
      <c r="E17" s="123"/>
    </row>
    <row r="18" spans="1:5" ht="16.2" customHeight="1" x14ac:dyDescent="0.3">
      <c r="A18" s="132" t="s">
        <v>639</v>
      </c>
      <c r="B18" s="7" t="s">
        <v>640</v>
      </c>
      <c r="C18" s="7">
        <v>1</v>
      </c>
      <c r="D18" s="111">
        <v>4650</v>
      </c>
      <c r="E18" s="123"/>
    </row>
    <row r="19" spans="1:5" ht="16.2" customHeight="1" x14ac:dyDescent="0.3">
      <c r="A19" s="132"/>
      <c r="B19" s="7" t="s">
        <v>641</v>
      </c>
      <c r="C19" s="7">
        <v>3</v>
      </c>
      <c r="D19" s="111">
        <v>6696</v>
      </c>
      <c r="E19" s="123"/>
    </row>
    <row r="20" spans="1:5" ht="16.2" customHeight="1" x14ac:dyDescent="0.3">
      <c r="A20" s="132"/>
      <c r="B20" s="7" t="s">
        <v>642</v>
      </c>
      <c r="C20" s="7">
        <v>1</v>
      </c>
      <c r="D20" s="111">
        <v>3720</v>
      </c>
      <c r="E20" s="123"/>
    </row>
    <row r="21" spans="1:5" ht="16.2" customHeight="1" x14ac:dyDescent="0.3">
      <c r="A21" s="132"/>
      <c r="B21" s="7" t="s">
        <v>643</v>
      </c>
      <c r="C21" s="7">
        <v>1</v>
      </c>
      <c r="D21" s="111">
        <v>3720</v>
      </c>
      <c r="E21" s="123"/>
    </row>
    <row r="22" spans="1:5" ht="16.2" customHeight="1" x14ac:dyDescent="0.3">
      <c r="A22" s="132"/>
      <c r="B22" s="7" t="s">
        <v>644</v>
      </c>
      <c r="C22" s="7">
        <v>1</v>
      </c>
      <c r="D22" s="111">
        <v>4650</v>
      </c>
      <c r="E22" s="123"/>
    </row>
    <row r="23" spans="1:5" ht="15.55" customHeight="1" x14ac:dyDescent="0.3">
      <c r="A23" s="50" t="s">
        <v>11</v>
      </c>
      <c r="B23" s="50"/>
      <c r="C23" s="126">
        <f>SUM(C18:C22)</f>
        <v>7</v>
      </c>
      <c r="D23" s="127">
        <f>SUM(D18:D22)</f>
        <v>23436</v>
      </c>
      <c r="E23" s="123"/>
    </row>
    <row r="24" spans="1:5" ht="16.2" customHeight="1" x14ac:dyDescent="0.3">
      <c r="A24" s="132" t="s">
        <v>405</v>
      </c>
      <c r="B24" s="7" t="s">
        <v>645</v>
      </c>
      <c r="C24" s="7">
        <v>1</v>
      </c>
      <c r="D24" s="111">
        <v>3255</v>
      </c>
      <c r="E24" s="123"/>
    </row>
    <row r="25" spans="1:5" ht="16.2" customHeight="1" x14ac:dyDescent="0.3">
      <c r="A25" s="132"/>
      <c r="B25" s="7" t="s">
        <v>646</v>
      </c>
      <c r="C25" s="7">
        <v>1</v>
      </c>
      <c r="D25" s="111">
        <v>3720</v>
      </c>
      <c r="E25" s="123"/>
    </row>
    <row r="26" spans="1:5" ht="16.2" customHeight="1" x14ac:dyDescent="0.3">
      <c r="A26" s="132"/>
      <c r="B26" s="7" t="s">
        <v>647</v>
      </c>
      <c r="C26" s="7">
        <v>1</v>
      </c>
      <c r="D26" s="111">
        <v>3720</v>
      </c>
      <c r="E26" s="123"/>
    </row>
    <row r="27" spans="1:5" ht="16.399999999999999" x14ac:dyDescent="0.3">
      <c r="A27" s="50" t="s">
        <v>11</v>
      </c>
      <c r="B27" s="50"/>
      <c r="C27" s="126">
        <f>SUM(C24:C26)</f>
        <v>3</v>
      </c>
      <c r="D27" s="127">
        <f>SUM(D24:D26)</f>
        <v>10695</v>
      </c>
      <c r="E27" s="123"/>
    </row>
    <row r="28" spans="1:5" ht="16.2" customHeight="1" x14ac:dyDescent="0.3">
      <c r="A28" s="132" t="s">
        <v>648</v>
      </c>
      <c r="B28" s="7" t="s">
        <v>649</v>
      </c>
      <c r="C28" s="7">
        <v>1</v>
      </c>
      <c r="D28" s="111">
        <v>5115</v>
      </c>
      <c r="E28" s="123"/>
    </row>
    <row r="29" spans="1:5" ht="16.2" customHeight="1" x14ac:dyDescent="0.3">
      <c r="A29" s="132"/>
      <c r="B29" s="7" t="s">
        <v>650</v>
      </c>
      <c r="C29" s="7">
        <v>1</v>
      </c>
      <c r="D29" s="111">
        <v>4185</v>
      </c>
      <c r="E29" s="123"/>
    </row>
    <row r="30" spans="1:5" ht="16.2" customHeight="1" x14ac:dyDescent="0.3">
      <c r="A30" s="132"/>
      <c r="B30" s="7" t="s">
        <v>651</v>
      </c>
      <c r="C30" s="7">
        <v>1</v>
      </c>
      <c r="D30" s="111">
        <v>5115</v>
      </c>
      <c r="E30" s="123"/>
    </row>
    <row r="31" spans="1:5" ht="16.2" customHeight="1" x14ac:dyDescent="0.3">
      <c r="A31" s="132"/>
      <c r="B31" s="7" t="s">
        <v>652</v>
      </c>
      <c r="C31" s="7">
        <v>1</v>
      </c>
      <c r="D31" s="111">
        <v>4185</v>
      </c>
      <c r="E31" s="123"/>
    </row>
    <row r="32" spans="1:5" ht="16.2" customHeight="1" x14ac:dyDescent="0.3">
      <c r="A32" s="132"/>
      <c r="B32" s="7" t="s">
        <v>653</v>
      </c>
      <c r="C32" s="7">
        <v>2</v>
      </c>
      <c r="D32" s="111">
        <v>9300</v>
      </c>
      <c r="E32" s="123"/>
    </row>
    <row r="33" spans="1:5" ht="15.55" customHeight="1" x14ac:dyDescent="0.3">
      <c r="A33" s="50" t="s">
        <v>11</v>
      </c>
      <c r="B33" s="50"/>
      <c r="C33" s="126">
        <f>SUM(C28:C32)</f>
        <v>6</v>
      </c>
      <c r="D33" s="127">
        <f>SUM(D28:D32)</f>
        <v>27900</v>
      </c>
      <c r="E33" s="123"/>
    </row>
    <row r="34" spans="1:5" ht="16.399999999999999" x14ac:dyDescent="0.3">
      <c r="A34" s="132" t="s">
        <v>654</v>
      </c>
      <c r="B34" s="7" t="s">
        <v>655</v>
      </c>
      <c r="C34" s="7">
        <v>1</v>
      </c>
      <c r="D34" s="111">
        <v>3720</v>
      </c>
      <c r="E34" s="123"/>
    </row>
    <row r="35" spans="1:5" ht="16.399999999999999" x14ac:dyDescent="0.3">
      <c r="A35" s="132"/>
      <c r="B35" s="7" t="s">
        <v>656</v>
      </c>
      <c r="C35" s="7">
        <v>1</v>
      </c>
      <c r="D35" s="111">
        <v>4650</v>
      </c>
      <c r="E35" s="123"/>
    </row>
    <row r="36" spans="1:5" ht="16.2" customHeight="1" x14ac:dyDescent="0.3">
      <c r="A36" s="132"/>
      <c r="B36" s="7" t="s">
        <v>657</v>
      </c>
      <c r="C36" s="7">
        <v>1</v>
      </c>
      <c r="D36" s="111">
        <v>3720</v>
      </c>
      <c r="E36" s="123"/>
    </row>
    <row r="37" spans="1:5" ht="16.2" customHeight="1" x14ac:dyDescent="0.3">
      <c r="A37" s="132"/>
      <c r="B37" s="7" t="s">
        <v>658</v>
      </c>
      <c r="C37" s="7">
        <v>1</v>
      </c>
      <c r="D37" s="111">
        <v>4650</v>
      </c>
      <c r="E37" s="123"/>
    </row>
    <row r="38" spans="1:5" ht="15.55" customHeight="1" x14ac:dyDescent="0.3">
      <c r="A38" s="50" t="s">
        <v>11</v>
      </c>
      <c r="B38" s="50"/>
      <c r="C38" s="126">
        <f>SUM(C34:C37)</f>
        <v>4</v>
      </c>
      <c r="D38" s="127">
        <f>SUM(D34:D37)</f>
        <v>16740</v>
      </c>
      <c r="E38" s="123"/>
    </row>
    <row r="39" spans="1:5" ht="15.55" customHeight="1" x14ac:dyDescent="0.3">
      <c r="A39" s="132" t="s">
        <v>659</v>
      </c>
      <c r="B39" s="7" t="s">
        <v>660</v>
      </c>
      <c r="C39" s="7">
        <v>1</v>
      </c>
      <c r="D39" s="111">
        <v>4464</v>
      </c>
      <c r="E39" s="123"/>
    </row>
    <row r="40" spans="1:5" ht="15.55" customHeight="1" x14ac:dyDescent="0.3">
      <c r="A40" s="132"/>
      <c r="B40" s="7" t="s">
        <v>661</v>
      </c>
      <c r="C40" s="7">
        <v>6</v>
      </c>
      <c r="D40" s="111">
        <v>16740</v>
      </c>
      <c r="E40" s="123"/>
    </row>
    <row r="41" spans="1:5" ht="15.55" customHeight="1" x14ac:dyDescent="0.3">
      <c r="A41" s="132"/>
      <c r="B41" s="7" t="s">
        <v>662</v>
      </c>
      <c r="C41" s="7">
        <v>1</v>
      </c>
      <c r="D41" s="111">
        <v>4185</v>
      </c>
      <c r="E41" s="123"/>
    </row>
    <row r="42" spans="1:5" ht="16.399999999999999" x14ac:dyDescent="0.3">
      <c r="A42" s="50" t="s">
        <v>11</v>
      </c>
      <c r="B42" s="50"/>
      <c r="C42" s="126">
        <f>SUM(C39:C41)</f>
        <v>8</v>
      </c>
      <c r="D42" s="127">
        <f>SUM(D39:D41)</f>
        <v>25389</v>
      </c>
      <c r="E42" s="123"/>
    </row>
    <row r="43" spans="1:5" ht="16.2" customHeight="1" x14ac:dyDescent="0.3">
      <c r="A43" s="132" t="s">
        <v>663</v>
      </c>
      <c r="B43" s="7" t="s">
        <v>664</v>
      </c>
      <c r="C43" s="7">
        <v>1</v>
      </c>
      <c r="D43" s="111">
        <v>5208</v>
      </c>
      <c r="E43" s="123"/>
    </row>
    <row r="44" spans="1:5" ht="16.399999999999999" x14ac:dyDescent="0.3">
      <c r="A44" s="132"/>
      <c r="B44" s="7" t="s">
        <v>665</v>
      </c>
      <c r="C44" s="7">
        <v>1</v>
      </c>
      <c r="D44" s="111">
        <v>4650</v>
      </c>
      <c r="E44" s="123"/>
    </row>
    <row r="45" spans="1:5" ht="16.399999999999999" x14ac:dyDescent="0.3">
      <c r="A45" s="132"/>
      <c r="B45" s="7" t="s">
        <v>666</v>
      </c>
      <c r="C45" s="7">
        <v>1</v>
      </c>
      <c r="D45" s="111">
        <v>4650</v>
      </c>
      <c r="E45" s="123"/>
    </row>
    <row r="46" spans="1:5" ht="16.399999999999999" x14ac:dyDescent="0.3">
      <c r="A46" s="132"/>
      <c r="B46" s="7" t="s">
        <v>667</v>
      </c>
      <c r="C46" s="7">
        <v>1</v>
      </c>
      <c r="D46" s="111">
        <v>3720</v>
      </c>
      <c r="E46" s="123"/>
    </row>
    <row r="47" spans="1:5" ht="16.399999999999999" x14ac:dyDescent="0.3">
      <c r="A47" s="132"/>
      <c r="B47" s="7" t="s">
        <v>668</v>
      </c>
      <c r="C47" s="7">
        <v>1</v>
      </c>
      <c r="D47" s="111">
        <v>4650</v>
      </c>
      <c r="E47" s="123"/>
    </row>
    <row r="48" spans="1:5" ht="16.399999999999999" x14ac:dyDescent="0.3">
      <c r="A48" s="132"/>
      <c r="B48" s="7" t="s">
        <v>669</v>
      </c>
      <c r="C48" s="7">
        <v>1</v>
      </c>
      <c r="D48" s="111">
        <v>4650</v>
      </c>
      <c r="E48" s="123"/>
    </row>
    <row r="49" spans="1:5" ht="16.399999999999999" x14ac:dyDescent="0.3">
      <c r="A49" s="132"/>
      <c r="B49" s="7" t="s">
        <v>670</v>
      </c>
      <c r="C49" s="7">
        <v>1</v>
      </c>
      <c r="D49" s="111">
        <v>4650</v>
      </c>
      <c r="E49" s="123"/>
    </row>
    <row r="50" spans="1:5" ht="15.55" customHeight="1" x14ac:dyDescent="0.3">
      <c r="A50" s="50" t="s">
        <v>11</v>
      </c>
      <c r="B50" s="50"/>
      <c r="C50" s="126">
        <f>SUM(C43:C49)</f>
        <v>7</v>
      </c>
      <c r="D50" s="127">
        <f>SUM(D43:D49)</f>
        <v>32178</v>
      </c>
      <c r="E50" s="25"/>
    </row>
    <row r="51" spans="1:5" ht="16.399999999999999" x14ac:dyDescent="0.3">
      <c r="A51" s="132" t="s">
        <v>671</v>
      </c>
      <c r="B51" s="7" t="s">
        <v>672</v>
      </c>
      <c r="C51" s="7">
        <v>1</v>
      </c>
      <c r="D51" s="111">
        <v>1376.4</v>
      </c>
      <c r="E51" s="25" t="s">
        <v>673</v>
      </c>
    </row>
    <row r="52" spans="1:5" ht="16.399999999999999" x14ac:dyDescent="0.3">
      <c r="A52" s="132"/>
      <c r="B52" s="7" t="s">
        <v>674</v>
      </c>
      <c r="C52" s="7">
        <v>2</v>
      </c>
      <c r="D52" s="111">
        <v>1376.4</v>
      </c>
      <c r="E52" s="25" t="s">
        <v>673</v>
      </c>
    </row>
    <row r="53" spans="1:5" ht="16.399999999999999" x14ac:dyDescent="0.3">
      <c r="A53" s="132"/>
      <c r="B53" s="7" t="s">
        <v>675</v>
      </c>
      <c r="C53" s="7">
        <v>1</v>
      </c>
      <c r="D53" s="111">
        <v>1376.4</v>
      </c>
      <c r="E53" s="25" t="s">
        <v>673</v>
      </c>
    </row>
    <row r="54" spans="1:5" ht="16.399999999999999" x14ac:dyDescent="0.3">
      <c r="A54" s="132"/>
      <c r="B54" s="7" t="s">
        <v>676</v>
      </c>
      <c r="C54" s="7">
        <v>2</v>
      </c>
      <c r="D54" s="111">
        <v>1376.4</v>
      </c>
      <c r="E54" s="25" t="s">
        <v>673</v>
      </c>
    </row>
    <row r="55" spans="1:5" ht="16.399999999999999" x14ac:dyDescent="0.3">
      <c r="A55" s="132"/>
      <c r="B55" s="7" t="s">
        <v>677</v>
      </c>
      <c r="C55" s="7">
        <v>1</v>
      </c>
      <c r="D55" s="111">
        <v>1376.4</v>
      </c>
      <c r="E55" s="25" t="s">
        <v>673</v>
      </c>
    </row>
    <row r="56" spans="1:5" ht="16.399999999999999" x14ac:dyDescent="0.3">
      <c r="A56" s="132"/>
      <c r="B56" s="7" t="s">
        <v>678</v>
      </c>
      <c r="C56" s="7">
        <v>1</v>
      </c>
      <c r="D56" s="111">
        <v>1376.4</v>
      </c>
      <c r="E56" s="25" t="s">
        <v>673</v>
      </c>
    </row>
    <row r="57" spans="1:5" ht="16.399999999999999" x14ac:dyDescent="0.3">
      <c r="A57" s="132"/>
      <c r="B57" s="7" t="s">
        <v>679</v>
      </c>
      <c r="C57" s="7">
        <v>6</v>
      </c>
      <c r="D57" s="111">
        <v>1841.4</v>
      </c>
      <c r="E57" s="25" t="s">
        <v>673</v>
      </c>
    </row>
    <row r="58" spans="1:5" ht="16.399999999999999" x14ac:dyDescent="0.3">
      <c r="A58" s="132"/>
      <c r="B58" s="7" t="s">
        <v>680</v>
      </c>
      <c r="C58" s="7">
        <v>5</v>
      </c>
      <c r="D58" s="111">
        <v>1534.5</v>
      </c>
      <c r="E58" s="25" t="s">
        <v>673</v>
      </c>
    </row>
    <row r="59" spans="1:5" ht="16.399999999999999" x14ac:dyDescent="0.3">
      <c r="A59" s="132"/>
      <c r="B59" s="7" t="s">
        <v>681</v>
      </c>
      <c r="C59" s="7">
        <v>1</v>
      </c>
      <c r="D59" s="111">
        <v>557.07000000000005</v>
      </c>
      <c r="E59" s="25" t="s">
        <v>673</v>
      </c>
    </row>
    <row r="60" spans="1:5" ht="16.399999999999999" x14ac:dyDescent="0.3">
      <c r="A60" s="132"/>
      <c r="B60" s="7" t="s">
        <v>682</v>
      </c>
      <c r="C60" s="7">
        <v>1</v>
      </c>
      <c r="D60" s="111">
        <v>632.4</v>
      </c>
      <c r="E60" s="25" t="s">
        <v>673</v>
      </c>
    </row>
    <row r="61" spans="1:5" ht="16.399999999999999" x14ac:dyDescent="0.3">
      <c r="A61" s="132"/>
      <c r="B61" s="7" t="s">
        <v>683</v>
      </c>
      <c r="C61" s="7">
        <v>1</v>
      </c>
      <c r="D61" s="111">
        <v>604.5</v>
      </c>
      <c r="E61" s="25" t="s">
        <v>673</v>
      </c>
    </row>
    <row r="62" spans="1:5" ht="16.399999999999999" x14ac:dyDescent="0.3">
      <c r="A62" s="132"/>
      <c r="B62" s="7" t="s">
        <v>684</v>
      </c>
      <c r="C62" s="7">
        <v>1</v>
      </c>
      <c r="D62" s="111">
        <v>697.5</v>
      </c>
      <c r="E62" s="25" t="s">
        <v>673</v>
      </c>
    </row>
    <row r="63" spans="1:5" ht="15.55" customHeight="1" x14ac:dyDescent="0.3">
      <c r="A63" s="50" t="s">
        <v>11</v>
      </c>
      <c r="B63" s="50"/>
      <c r="C63" s="126">
        <f>SUM(C51:C62)</f>
        <v>23</v>
      </c>
      <c r="D63" s="127">
        <f>SUM(D51:D62)</f>
        <v>14125.769999999999</v>
      </c>
      <c r="E63" s="25"/>
    </row>
    <row r="64" spans="1:5" ht="16.399999999999999" x14ac:dyDescent="0.3">
      <c r="A64" s="132" t="s">
        <v>685</v>
      </c>
      <c r="B64" s="7" t="s">
        <v>686</v>
      </c>
      <c r="C64" s="7">
        <v>5</v>
      </c>
      <c r="D64" s="111">
        <v>23250</v>
      </c>
      <c r="E64" s="7"/>
    </row>
    <row r="65" spans="1:5" ht="16.399999999999999" x14ac:dyDescent="0.3">
      <c r="A65" s="132"/>
      <c r="B65" s="7" t="s">
        <v>687</v>
      </c>
      <c r="C65" s="7">
        <v>1</v>
      </c>
      <c r="D65" s="111">
        <v>4650</v>
      </c>
      <c r="E65" s="7"/>
    </row>
    <row r="66" spans="1:5" ht="16.399999999999999" x14ac:dyDescent="0.3">
      <c r="A66" s="50" t="s">
        <v>11</v>
      </c>
      <c r="B66" s="50"/>
      <c r="C66" s="126">
        <f>SUM(C64:C65)</f>
        <v>6</v>
      </c>
      <c r="D66" s="127">
        <f>SUM(D64:D65)</f>
        <v>27900</v>
      </c>
      <c r="E66" s="7"/>
    </row>
    <row r="67" spans="1:5" ht="16.2" customHeight="1" x14ac:dyDescent="0.3">
      <c r="A67" s="132" t="s">
        <v>13</v>
      </c>
      <c r="B67" s="7" t="s">
        <v>688</v>
      </c>
      <c r="C67" s="7">
        <v>1</v>
      </c>
      <c r="D67" s="111">
        <v>4650</v>
      </c>
      <c r="E67" s="123"/>
    </row>
    <row r="68" spans="1:5" ht="16.2" customHeight="1" x14ac:dyDescent="0.3">
      <c r="A68" s="132"/>
      <c r="B68" s="7" t="s">
        <v>689</v>
      </c>
      <c r="C68" s="7">
        <v>1</v>
      </c>
      <c r="D68" s="111">
        <v>4650</v>
      </c>
      <c r="E68" s="123"/>
    </row>
    <row r="69" spans="1:5" ht="16.2" customHeight="1" x14ac:dyDescent="0.3">
      <c r="A69" s="132"/>
      <c r="B69" s="7" t="s">
        <v>690</v>
      </c>
      <c r="C69" s="7">
        <v>1</v>
      </c>
      <c r="D69" s="111">
        <v>4650</v>
      </c>
      <c r="E69" s="123"/>
    </row>
    <row r="70" spans="1:5" ht="16.2" customHeight="1" x14ac:dyDescent="0.3">
      <c r="A70" s="132"/>
      <c r="B70" s="7" t="s">
        <v>691</v>
      </c>
      <c r="C70" s="7">
        <v>1</v>
      </c>
      <c r="D70" s="111">
        <v>4650</v>
      </c>
      <c r="E70" s="123"/>
    </row>
    <row r="71" spans="1:5" ht="16.2" customHeight="1" x14ac:dyDescent="0.3">
      <c r="A71" s="132"/>
      <c r="B71" s="7" t="s">
        <v>692</v>
      </c>
      <c r="C71" s="7">
        <v>1</v>
      </c>
      <c r="D71" s="111">
        <v>4650</v>
      </c>
      <c r="E71" s="123"/>
    </row>
    <row r="72" spans="1:5" ht="16.399999999999999" x14ac:dyDescent="0.3">
      <c r="A72" s="50" t="s">
        <v>11</v>
      </c>
      <c r="B72" s="50"/>
      <c r="C72" s="126">
        <f>SUM(C67:C71)</f>
        <v>5</v>
      </c>
      <c r="D72" s="127">
        <f>SUM(D67:D71)</f>
        <v>23250</v>
      </c>
      <c r="E72" s="123"/>
    </row>
    <row r="73" spans="1:5" ht="16.399999999999999" x14ac:dyDescent="0.3">
      <c r="A73" s="132" t="s">
        <v>693</v>
      </c>
      <c r="B73" s="7" t="s">
        <v>694</v>
      </c>
      <c r="C73" s="7">
        <v>1</v>
      </c>
      <c r="D73" s="111">
        <v>3255</v>
      </c>
      <c r="E73" s="123"/>
    </row>
    <row r="74" spans="1:5" ht="16.399999999999999" x14ac:dyDescent="0.3">
      <c r="A74" s="132"/>
      <c r="B74" s="7" t="s">
        <v>695</v>
      </c>
      <c r="C74" s="7">
        <v>1</v>
      </c>
      <c r="D74" s="111">
        <v>4650</v>
      </c>
      <c r="E74" s="123"/>
    </row>
    <row r="75" spans="1:5" ht="16.399999999999999" x14ac:dyDescent="0.3">
      <c r="A75" s="132"/>
      <c r="B75" s="7" t="s">
        <v>696</v>
      </c>
      <c r="C75" s="7">
        <v>1</v>
      </c>
      <c r="D75" s="111">
        <v>3720</v>
      </c>
      <c r="E75" s="123"/>
    </row>
    <row r="76" spans="1:5" ht="16.399999999999999" x14ac:dyDescent="0.3">
      <c r="A76" s="132"/>
      <c r="B76" s="7" t="s">
        <v>697</v>
      </c>
      <c r="C76" s="7">
        <v>1</v>
      </c>
      <c r="D76" s="111">
        <v>3720</v>
      </c>
      <c r="E76" s="123"/>
    </row>
    <row r="77" spans="1:5" ht="16.399999999999999" x14ac:dyDescent="0.3">
      <c r="A77" s="50" t="s">
        <v>11</v>
      </c>
      <c r="B77" s="50"/>
      <c r="C77" s="126">
        <f>SUM(C73:C76)</f>
        <v>4</v>
      </c>
      <c r="D77" s="127">
        <f>SUM(D73:D76)</f>
        <v>15345</v>
      </c>
      <c r="E77" s="123"/>
    </row>
    <row r="78" spans="1:5" ht="16.399999999999999" x14ac:dyDescent="0.3">
      <c r="A78" s="132" t="s">
        <v>31</v>
      </c>
      <c r="B78" s="7" t="s">
        <v>698</v>
      </c>
      <c r="C78" s="7">
        <v>1</v>
      </c>
      <c r="D78" s="111">
        <v>4464</v>
      </c>
      <c r="E78" s="123"/>
    </row>
    <row r="79" spans="1:5" ht="16.399999999999999" x14ac:dyDescent="0.3">
      <c r="A79" s="132"/>
      <c r="B79" s="7" t="s">
        <v>699</v>
      </c>
      <c r="C79" s="7">
        <v>7</v>
      </c>
      <c r="D79" s="111">
        <v>26040</v>
      </c>
      <c r="E79" s="123"/>
    </row>
    <row r="80" spans="1:5" ht="16.399999999999999" x14ac:dyDescent="0.3">
      <c r="A80" s="50" t="s">
        <v>11</v>
      </c>
      <c r="B80" s="50"/>
      <c r="C80" s="126">
        <f>SUM(C78:C79)</f>
        <v>8</v>
      </c>
      <c r="D80" s="127">
        <f>SUM(D78:D79)</f>
        <v>30504</v>
      </c>
      <c r="E80" s="123"/>
    </row>
    <row r="81" spans="1:256" ht="16.399999999999999" x14ac:dyDescent="0.3">
      <c r="A81" s="132" t="s">
        <v>700</v>
      </c>
      <c r="B81" s="7" t="s">
        <v>701</v>
      </c>
      <c r="C81" s="7">
        <v>1</v>
      </c>
      <c r="D81" s="111">
        <v>4650</v>
      </c>
      <c r="E81" s="123"/>
    </row>
    <row r="82" spans="1:256" ht="16.399999999999999" x14ac:dyDescent="0.3">
      <c r="A82" s="132"/>
      <c r="B82" s="7" t="s">
        <v>702</v>
      </c>
      <c r="C82" s="7">
        <v>1</v>
      </c>
      <c r="D82" s="111">
        <v>3720</v>
      </c>
      <c r="E82" s="123"/>
    </row>
    <row r="83" spans="1:256" ht="16.399999999999999" x14ac:dyDescent="0.3">
      <c r="A83" s="132"/>
      <c r="B83" s="7" t="s">
        <v>703</v>
      </c>
      <c r="C83" s="7">
        <v>1</v>
      </c>
      <c r="D83" s="111">
        <v>4650</v>
      </c>
      <c r="E83" s="123"/>
    </row>
    <row r="84" spans="1:256" ht="16.399999999999999" x14ac:dyDescent="0.3">
      <c r="A84" s="132"/>
      <c r="B84" s="7" t="s">
        <v>704</v>
      </c>
      <c r="C84" s="7">
        <v>1</v>
      </c>
      <c r="D84" s="111">
        <v>3720</v>
      </c>
      <c r="E84" s="123"/>
    </row>
    <row r="85" spans="1:256" ht="16.399999999999999" x14ac:dyDescent="0.3">
      <c r="A85" s="132"/>
      <c r="B85" s="7" t="s">
        <v>705</v>
      </c>
      <c r="C85" s="7">
        <v>1</v>
      </c>
      <c r="D85" s="111">
        <v>3720</v>
      </c>
      <c r="E85" s="123"/>
    </row>
    <row r="86" spans="1:256" ht="16.399999999999999" x14ac:dyDescent="0.3">
      <c r="A86" s="132"/>
      <c r="B86" s="7" t="s">
        <v>706</v>
      </c>
      <c r="C86" s="7">
        <v>1</v>
      </c>
      <c r="D86" s="111">
        <v>3720</v>
      </c>
      <c r="E86" s="123"/>
    </row>
    <row r="87" spans="1:256" ht="16.399999999999999" x14ac:dyDescent="0.3">
      <c r="A87" s="132"/>
      <c r="B87" s="7" t="s">
        <v>707</v>
      </c>
      <c r="C87" s="7">
        <v>1</v>
      </c>
      <c r="D87" s="111">
        <v>3720</v>
      </c>
      <c r="E87" s="123"/>
    </row>
    <row r="88" spans="1:256" ht="16.399999999999999" x14ac:dyDescent="0.3">
      <c r="A88" s="132"/>
      <c r="B88" s="7" t="s">
        <v>708</v>
      </c>
      <c r="C88" s="7">
        <v>1</v>
      </c>
      <c r="D88" s="111">
        <v>3720</v>
      </c>
      <c r="E88" s="123"/>
    </row>
    <row r="89" spans="1:256" ht="16.399999999999999" x14ac:dyDescent="0.3">
      <c r="A89" s="50" t="s">
        <v>11</v>
      </c>
      <c r="B89" s="50"/>
      <c r="C89" s="126">
        <f>SUM(C81:C88)</f>
        <v>8</v>
      </c>
      <c r="D89" s="127">
        <f>SUM(D81:D88)</f>
        <v>31620</v>
      </c>
      <c r="E89" s="123"/>
    </row>
    <row r="90" spans="1:256" ht="16.399999999999999" x14ac:dyDescent="0.3">
      <c r="A90" s="123" t="s">
        <v>709</v>
      </c>
      <c r="B90" s="7" t="s">
        <v>710</v>
      </c>
      <c r="C90" s="7">
        <v>2</v>
      </c>
      <c r="D90" s="111">
        <v>9300</v>
      </c>
      <c r="E90" s="123"/>
    </row>
    <row r="91" spans="1:256" ht="16.399999999999999" x14ac:dyDescent="0.3">
      <c r="A91" s="50" t="s">
        <v>11</v>
      </c>
      <c r="B91" s="50"/>
      <c r="C91" s="126">
        <f>SUM(C90:C90)</f>
        <v>2</v>
      </c>
      <c r="D91" s="127">
        <f>SUM(D90:D90)</f>
        <v>9300</v>
      </c>
      <c r="E91" s="123"/>
    </row>
    <row r="92" spans="1:256" ht="16.399999999999999" x14ac:dyDescent="0.3">
      <c r="A92" s="123" t="s">
        <v>157</v>
      </c>
      <c r="B92" s="115"/>
      <c r="C92" s="33">
        <v>598</v>
      </c>
      <c r="D92" s="128">
        <v>1421500</v>
      </c>
      <c r="E92" s="123"/>
    </row>
    <row r="93" spans="1:256" ht="16.399999999999999" x14ac:dyDescent="0.3">
      <c r="A93" s="50" t="s">
        <v>11</v>
      </c>
      <c r="B93" s="50"/>
      <c r="C93" s="126">
        <f>SUM(C92:C92)</f>
        <v>598</v>
      </c>
      <c r="D93" s="127">
        <f>SUM(D92:D92)</f>
        <v>1421500</v>
      </c>
      <c r="E93" s="123"/>
      <c r="IV93" s="122">
        <f>SUM(C93:IU93)</f>
        <v>1422098</v>
      </c>
    </row>
    <row r="94" spans="1:256" ht="16.399999999999999" x14ac:dyDescent="0.3">
      <c r="A94" s="133" t="s">
        <v>16</v>
      </c>
      <c r="B94" s="133"/>
      <c r="C94" s="129">
        <f>SUM(C93+C91+C89+C80+C77+C72+C66+C63+C50+C42+C38+C33+C27+C23+C17+C14+C7)</f>
        <v>710</v>
      </c>
      <c r="D94" s="130">
        <f>D93+D91+D89+D80+D77+D72+D66+D63+D50+D42+D38+D33+D27+D23+D17+D14+D7</f>
        <v>1799999.77</v>
      </c>
    </row>
    <row r="95" spans="1:256" ht="16.399999999999999" x14ac:dyDescent="0.3"/>
    <row r="96" spans="1:256" ht="16.399999999999999" x14ac:dyDescent="0.3">
      <c r="D96" s="122"/>
    </row>
    <row r="97" s="122" customFormat="1" ht="16.399999999999999" x14ac:dyDescent="0.3"/>
    <row r="98" s="122" customFormat="1" ht="16.399999999999999" x14ac:dyDescent="0.3"/>
    <row r="99" s="122" customFormat="1" ht="16.399999999999999" x14ac:dyDescent="0.3"/>
  </sheetData>
  <mergeCells count="34">
    <mergeCell ref="A89:B89"/>
    <mergeCell ref="A91:B91"/>
    <mergeCell ref="A93:B93"/>
    <mergeCell ref="A94:B94"/>
    <mergeCell ref="A72:B72"/>
    <mergeCell ref="A73:A76"/>
    <mergeCell ref="A77:B77"/>
    <mergeCell ref="A78:A79"/>
    <mergeCell ref="A80:B80"/>
    <mergeCell ref="A81:A88"/>
    <mergeCell ref="A50:B50"/>
    <mergeCell ref="A51:A62"/>
    <mergeCell ref="A63:B63"/>
    <mergeCell ref="A64:A65"/>
    <mergeCell ref="A66:B66"/>
    <mergeCell ref="A67:A71"/>
    <mergeCell ref="A33:B33"/>
    <mergeCell ref="A34:A37"/>
    <mergeCell ref="A38:B38"/>
    <mergeCell ref="A39:A41"/>
    <mergeCell ref="A42:B42"/>
    <mergeCell ref="A43:A49"/>
    <mergeCell ref="A17:B17"/>
    <mergeCell ref="A18:A22"/>
    <mergeCell ref="A23:B23"/>
    <mergeCell ref="A24:A26"/>
    <mergeCell ref="A27:B27"/>
    <mergeCell ref="A28:A32"/>
    <mergeCell ref="A1:E1"/>
    <mergeCell ref="A3:A6"/>
    <mergeCell ref="A7:B7"/>
    <mergeCell ref="A8:A13"/>
    <mergeCell ref="A14:B14"/>
    <mergeCell ref="A15:A16"/>
  </mergeCells>
  <phoneticPr fontId="11" type="noConversion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3215-7D56-446E-B82C-729A73D9F9A0}">
  <dimension ref="A1:IV59"/>
  <sheetViews>
    <sheetView workbookViewId="0"/>
  </sheetViews>
  <sheetFormatPr defaultColWidth="10.25" defaultRowHeight="16.55" x14ac:dyDescent="0.3"/>
  <cols>
    <col min="1" max="1" width="16.5" style="122" customWidth="1"/>
    <col min="2" max="2" width="48" style="122" customWidth="1"/>
    <col min="3" max="3" width="13.25" style="122" customWidth="1"/>
    <col min="4" max="4" width="23.5" style="131" customWidth="1"/>
    <col min="5" max="5" width="10.25" style="122" customWidth="1"/>
    <col min="6" max="16384" width="10.25" style="122"/>
  </cols>
  <sheetData>
    <row r="1" spans="1:5" s="54" customFormat="1" ht="16.2" customHeight="1" x14ac:dyDescent="0.3">
      <c r="A1" s="132" t="s">
        <v>711</v>
      </c>
      <c r="B1" s="132"/>
      <c r="C1" s="132"/>
      <c r="D1" s="132"/>
      <c r="E1" s="123"/>
    </row>
    <row r="2" spans="1:5" s="54" customFormat="1" ht="16.399999999999999" x14ac:dyDescent="0.3">
      <c r="A2" s="121" t="s">
        <v>2</v>
      </c>
      <c r="B2" s="123" t="s">
        <v>88</v>
      </c>
      <c r="C2" s="123" t="s">
        <v>4</v>
      </c>
      <c r="D2" s="124" t="s">
        <v>89</v>
      </c>
      <c r="E2" s="123" t="s">
        <v>625</v>
      </c>
    </row>
    <row r="3" spans="1:5" ht="16.2" customHeight="1" x14ac:dyDescent="0.3">
      <c r="A3" s="132" t="s">
        <v>712</v>
      </c>
      <c r="B3" s="7" t="s">
        <v>713</v>
      </c>
      <c r="C3" s="7">
        <v>1</v>
      </c>
      <c r="D3" s="134">
        <v>8334</v>
      </c>
      <c r="E3" s="123"/>
    </row>
    <row r="4" spans="1:5" ht="16.2" customHeight="1" x14ac:dyDescent="0.3">
      <c r="A4" s="132"/>
      <c r="B4" s="7" t="s">
        <v>714</v>
      </c>
      <c r="C4" s="7">
        <v>1</v>
      </c>
      <c r="D4" s="134">
        <v>14205</v>
      </c>
      <c r="E4" s="123"/>
    </row>
    <row r="5" spans="1:5" ht="16.2" customHeight="1" x14ac:dyDescent="0.3">
      <c r="A5" s="132"/>
      <c r="B5" s="7" t="s">
        <v>715</v>
      </c>
      <c r="C5" s="7">
        <v>1</v>
      </c>
      <c r="D5" s="134">
        <v>8523</v>
      </c>
      <c r="E5" s="123"/>
    </row>
    <row r="6" spans="1:5" ht="15.55" customHeight="1" x14ac:dyDescent="0.3">
      <c r="A6" s="50" t="s">
        <v>11</v>
      </c>
      <c r="B6" s="50"/>
      <c r="C6" s="126">
        <f>SUM(C3:C5)</f>
        <v>3</v>
      </c>
      <c r="D6" s="127">
        <f>SUM(D3:D5)</f>
        <v>31062</v>
      </c>
      <c r="E6" s="123"/>
    </row>
    <row r="7" spans="1:5" ht="27" customHeight="1" x14ac:dyDescent="0.3">
      <c r="A7" s="132" t="s">
        <v>654</v>
      </c>
      <c r="B7" s="7" t="s">
        <v>716</v>
      </c>
      <c r="C7" s="7">
        <v>1</v>
      </c>
      <c r="D7" s="134">
        <v>6156</v>
      </c>
      <c r="E7" s="123"/>
    </row>
    <row r="8" spans="1:5" ht="16.399999999999999" x14ac:dyDescent="0.3">
      <c r="A8" s="132"/>
      <c r="B8" s="7" t="s">
        <v>717</v>
      </c>
      <c r="C8" s="7">
        <v>1</v>
      </c>
      <c r="D8" s="134">
        <v>6156</v>
      </c>
      <c r="E8" s="123"/>
    </row>
    <row r="9" spans="1:5" ht="16.399999999999999" x14ac:dyDescent="0.3">
      <c r="A9" s="132"/>
      <c r="B9" s="7" t="s">
        <v>718</v>
      </c>
      <c r="C9" s="7">
        <v>2</v>
      </c>
      <c r="D9" s="134">
        <v>13258</v>
      </c>
      <c r="E9" s="123"/>
    </row>
    <row r="10" spans="1:5" ht="15.55" customHeight="1" x14ac:dyDescent="0.3">
      <c r="A10" s="50" t="s">
        <v>11</v>
      </c>
      <c r="B10" s="50"/>
      <c r="C10" s="126">
        <f>SUM(C7:C9)</f>
        <v>4</v>
      </c>
      <c r="D10" s="127">
        <f>SUM(D7:D9)</f>
        <v>25570</v>
      </c>
      <c r="E10" s="123"/>
    </row>
    <row r="11" spans="1:5" ht="16.399999999999999" x14ac:dyDescent="0.3">
      <c r="A11" s="123" t="s">
        <v>636</v>
      </c>
      <c r="B11" s="7" t="s">
        <v>719</v>
      </c>
      <c r="C11" s="7">
        <v>9</v>
      </c>
      <c r="D11" s="134">
        <v>25569</v>
      </c>
      <c r="E11" s="123"/>
    </row>
    <row r="12" spans="1:5" ht="15.55" customHeight="1" x14ac:dyDescent="0.3">
      <c r="A12" s="50" t="s">
        <v>11</v>
      </c>
      <c r="B12" s="50"/>
      <c r="C12" s="126">
        <f>SUM(C11:C11)</f>
        <v>9</v>
      </c>
      <c r="D12" s="127">
        <f>SUM(D11:D11)</f>
        <v>25569</v>
      </c>
      <c r="E12" s="123"/>
    </row>
    <row r="13" spans="1:5" ht="16.2" customHeight="1" x14ac:dyDescent="0.3">
      <c r="A13" s="132" t="s">
        <v>663</v>
      </c>
      <c r="B13" s="7" t="s">
        <v>720</v>
      </c>
      <c r="C13" s="7">
        <v>8</v>
      </c>
      <c r="D13" s="134">
        <v>36365</v>
      </c>
      <c r="E13" s="123"/>
    </row>
    <row r="14" spans="1:5" ht="16.2" customHeight="1" x14ac:dyDescent="0.3">
      <c r="A14" s="132"/>
      <c r="B14" s="7" t="s">
        <v>721</v>
      </c>
      <c r="C14" s="7">
        <v>1</v>
      </c>
      <c r="D14" s="134">
        <v>4735</v>
      </c>
      <c r="E14" s="123"/>
    </row>
    <row r="15" spans="1:5" ht="15.55" customHeight="1" x14ac:dyDescent="0.3">
      <c r="A15" s="50" t="s">
        <v>11</v>
      </c>
      <c r="B15" s="50"/>
      <c r="C15" s="126">
        <f>SUM(C13:C14)</f>
        <v>9</v>
      </c>
      <c r="D15" s="127">
        <f>SUM(D13:D14)</f>
        <v>41100</v>
      </c>
      <c r="E15" s="123"/>
    </row>
    <row r="16" spans="1:5" ht="16.2" customHeight="1" x14ac:dyDescent="0.3">
      <c r="A16" s="123" t="s">
        <v>722</v>
      </c>
      <c r="B16" s="7" t="s">
        <v>723</v>
      </c>
      <c r="C16" s="7">
        <v>5</v>
      </c>
      <c r="D16" s="134">
        <v>23675</v>
      </c>
      <c r="E16" s="123"/>
    </row>
    <row r="17" spans="1:5" ht="16.399999999999999" x14ac:dyDescent="0.3">
      <c r="A17" s="50" t="s">
        <v>11</v>
      </c>
      <c r="B17" s="50"/>
      <c r="C17" s="126">
        <f>SUM(C16:C16)</f>
        <v>5</v>
      </c>
      <c r="D17" s="127">
        <f>SUM(D16:D16)</f>
        <v>23675</v>
      </c>
      <c r="E17" s="123"/>
    </row>
    <row r="18" spans="1:5" ht="16.2" customHeight="1" x14ac:dyDescent="0.3">
      <c r="A18" s="132" t="s">
        <v>13</v>
      </c>
      <c r="B18" s="7" t="s">
        <v>724</v>
      </c>
      <c r="C18" s="7">
        <v>1</v>
      </c>
      <c r="D18" s="134">
        <v>1705</v>
      </c>
      <c r="E18" s="123"/>
    </row>
    <row r="19" spans="1:5" ht="16.2" customHeight="1" x14ac:dyDescent="0.3">
      <c r="A19" s="132"/>
      <c r="B19" s="7" t="s">
        <v>725</v>
      </c>
      <c r="C19" s="7">
        <v>1</v>
      </c>
      <c r="D19" s="134">
        <v>3788</v>
      </c>
      <c r="E19" s="123"/>
    </row>
    <row r="20" spans="1:5" ht="16.2" customHeight="1" x14ac:dyDescent="0.3">
      <c r="A20" s="132"/>
      <c r="B20" s="7" t="s">
        <v>726</v>
      </c>
      <c r="C20" s="7">
        <v>1</v>
      </c>
      <c r="D20" s="134">
        <v>4735</v>
      </c>
      <c r="E20" s="123"/>
    </row>
    <row r="21" spans="1:5" ht="16.2" customHeight="1" x14ac:dyDescent="0.3">
      <c r="A21" s="132"/>
      <c r="B21" s="7" t="s">
        <v>727</v>
      </c>
      <c r="C21" s="7">
        <v>1</v>
      </c>
      <c r="D21" s="134">
        <v>4924</v>
      </c>
      <c r="E21" s="123"/>
    </row>
    <row r="22" spans="1:5" ht="16.2" customHeight="1" x14ac:dyDescent="0.3">
      <c r="A22" s="132"/>
      <c r="B22" s="7" t="s">
        <v>728</v>
      </c>
      <c r="C22" s="7">
        <v>1</v>
      </c>
      <c r="D22" s="134">
        <v>4735</v>
      </c>
      <c r="E22" s="123"/>
    </row>
    <row r="23" spans="1:5" ht="15.55" customHeight="1" x14ac:dyDescent="0.3">
      <c r="A23" s="50" t="s">
        <v>11</v>
      </c>
      <c r="B23" s="50"/>
      <c r="C23" s="126">
        <f>SUM(C18:C22)</f>
        <v>5</v>
      </c>
      <c r="D23" s="127">
        <f>SUM(D18:D22)</f>
        <v>19887</v>
      </c>
      <c r="E23" s="123"/>
    </row>
    <row r="24" spans="1:5" ht="16.399999999999999" x14ac:dyDescent="0.3">
      <c r="A24" s="132" t="s">
        <v>729</v>
      </c>
      <c r="B24" s="7" t="s">
        <v>730</v>
      </c>
      <c r="C24" s="7">
        <v>1</v>
      </c>
      <c r="D24" s="134">
        <v>12311</v>
      </c>
      <c r="E24" s="123"/>
    </row>
    <row r="25" spans="1:5" ht="16.399999999999999" x14ac:dyDescent="0.3">
      <c r="A25" s="132"/>
      <c r="B25" s="7" t="s">
        <v>731</v>
      </c>
      <c r="C25" s="7">
        <v>1</v>
      </c>
      <c r="D25" s="134">
        <v>12311</v>
      </c>
      <c r="E25" s="123"/>
    </row>
    <row r="26" spans="1:5" ht="16.2" customHeight="1" x14ac:dyDescent="0.3">
      <c r="A26" s="132"/>
      <c r="B26" s="7" t="s">
        <v>732</v>
      </c>
      <c r="C26" s="7">
        <v>1</v>
      </c>
      <c r="D26" s="134">
        <v>12311</v>
      </c>
      <c r="E26" s="123"/>
    </row>
    <row r="27" spans="1:5" ht="15.55" customHeight="1" x14ac:dyDescent="0.3">
      <c r="A27" s="50" t="s">
        <v>11</v>
      </c>
      <c r="B27" s="50"/>
      <c r="C27" s="126">
        <f>SUM(C24:C26)</f>
        <v>3</v>
      </c>
      <c r="D27" s="127">
        <f>SUM(D24:D26)</f>
        <v>36933</v>
      </c>
      <c r="E27" s="123"/>
    </row>
    <row r="28" spans="1:5" ht="15.55" customHeight="1" x14ac:dyDescent="0.3">
      <c r="A28" s="132" t="s">
        <v>733</v>
      </c>
      <c r="B28" s="7" t="s">
        <v>734</v>
      </c>
      <c r="C28" s="7">
        <v>1</v>
      </c>
      <c r="D28" s="134">
        <v>6156</v>
      </c>
      <c r="E28" s="123"/>
    </row>
    <row r="29" spans="1:5" ht="15.55" customHeight="1" x14ac:dyDescent="0.3">
      <c r="A29" s="132"/>
      <c r="B29" s="7" t="s">
        <v>735</v>
      </c>
      <c r="C29" s="7">
        <v>1</v>
      </c>
      <c r="D29" s="134">
        <v>6156</v>
      </c>
      <c r="E29" s="123"/>
    </row>
    <row r="30" spans="1:5" ht="15.55" customHeight="1" x14ac:dyDescent="0.3">
      <c r="A30" s="132"/>
      <c r="B30" s="7" t="s">
        <v>736</v>
      </c>
      <c r="C30" s="7">
        <v>1</v>
      </c>
      <c r="D30" s="134">
        <v>7576</v>
      </c>
      <c r="E30" s="123"/>
    </row>
    <row r="31" spans="1:5" ht="15.55" customHeight="1" x14ac:dyDescent="0.3">
      <c r="A31" s="132"/>
      <c r="B31" s="7" t="s">
        <v>737</v>
      </c>
      <c r="C31" s="7">
        <v>1</v>
      </c>
      <c r="D31" s="134">
        <v>7576</v>
      </c>
      <c r="E31" s="123"/>
    </row>
    <row r="32" spans="1:5" ht="15.55" customHeight="1" x14ac:dyDescent="0.3">
      <c r="A32" s="132"/>
      <c r="B32" s="7" t="s">
        <v>738</v>
      </c>
      <c r="C32" s="7">
        <v>1</v>
      </c>
      <c r="D32" s="134">
        <v>5682</v>
      </c>
      <c r="E32" s="123"/>
    </row>
    <row r="33" spans="1:5" ht="15.55" customHeight="1" x14ac:dyDescent="0.3">
      <c r="A33" s="132"/>
      <c r="B33" s="7" t="s">
        <v>739</v>
      </c>
      <c r="C33" s="7">
        <v>1</v>
      </c>
      <c r="D33" s="134">
        <v>8002.15</v>
      </c>
      <c r="E33" s="123"/>
    </row>
    <row r="34" spans="1:5" ht="15.55" customHeight="1" x14ac:dyDescent="0.3">
      <c r="A34" s="132"/>
      <c r="B34" s="7" t="s">
        <v>740</v>
      </c>
      <c r="C34" s="7">
        <v>1</v>
      </c>
      <c r="D34" s="134">
        <v>3314.5</v>
      </c>
      <c r="E34" s="123"/>
    </row>
    <row r="35" spans="1:5" ht="15.55" customHeight="1" x14ac:dyDescent="0.3">
      <c r="A35" s="132"/>
      <c r="B35" s="7" t="s">
        <v>741</v>
      </c>
      <c r="C35" s="7">
        <v>1</v>
      </c>
      <c r="D35" s="134">
        <v>3314.5</v>
      </c>
      <c r="E35" s="123"/>
    </row>
    <row r="36" spans="1:5" ht="15.55" customHeight="1" x14ac:dyDescent="0.3">
      <c r="A36" s="132"/>
      <c r="B36" s="7" t="s">
        <v>742</v>
      </c>
      <c r="C36" s="7">
        <v>1</v>
      </c>
      <c r="D36" s="134">
        <v>6156</v>
      </c>
      <c r="E36" s="123"/>
    </row>
    <row r="37" spans="1:5" ht="16.399999999999999" x14ac:dyDescent="0.3">
      <c r="A37" s="50" t="s">
        <v>11</v>
      </c>
      <c r="B37" s="50"/>
      <c r="C37" s="126">
        <f>SUM(C28:C36)</f>
        <v>9</v>
      </c>
      <c r="D37" s="127">
        <f>SUM(D28:D36)</f>
        <v>53933.15</v>
      </c>
      <c r="E37" s="123"/>
    </row>
    <row r="38" spans="1:5" ht="16.2" customHeight="1" x14ac:dyDescent="0.3">
      <c r="A38" s="132" t="s">
        <v>693</v>
      </c>
      <c r="B38" s="7" t="s">
        <v>743</v>
      </c>
      <c r="C38" s="7">
        <v>3</v>
      </c>
      <c r="D38" s="134">
        <v>9944</v>
      </c>
      <c r="E38" s="123"/>
    </row>
    <row r="39" spans="1:5" ht="16.399999999999999" x14ac:dyDescent="0.3">
      <c r="A39" s="132"/>
      <c r="B39" s="7" t="s">
        <v>744</v>
      </c>
      <c r="C39" s="7">
        <v>1</v>
      </c>
      <c r="D39" s="134">
        <v>4735</v>
      </c>
      <c r="E39" s="123"/>
    </row>
    <row r="40" spans="1:5" ht="16.399999999999999" x14ac:dyDescent="0.3">
      <c r="A40" s="132"/>
      <c r="B40" s="7" t="s">
        <v>745</v>
      </c>
      <c r="C40" s="7">
        <v>1</v>
      </c>
      <c r="D40" s="134">
        <v>4735</v>
      </c>
      <c r="E40" s="123"/>
    </row>
    <row r="41" spans="1:5" ht="15.55" customHeight="1" x14ac:dyDescent="0.3">
      <c r="A41" s="50" t="s">
        <v>11</v>
      </c>
      <c r="B41" s="50"/>
      <c r="C41" s="126">
        <f>SUM(C38:C40)</f>
        <v>5</v>
      </c>
      <c r="D41" s="127">
        <f>SUM(D38:D40)</f>
        <v>19414</v>
      </c>
      <c r="E41" s="123"/>
    </row>
    <row r="42" spans="1:5" ht="16.399999999999999" x14ac:dyDescent="0.3">
      <c r="A42" s="132" t="s">
        <v>31</v>
      </c>
      <c r="B42" s="7" t="s">
        <v>672</v>
      </c>
      <c r="C42" s="7">
        <v>1</v>
      </c>
      <c r="D42" s="134">
        <v>4735</v>
      </c>
      <c r="E42" s="135"/>
    </row>
    <row r="43" spans="1:5" ht="16.399999999999999" x14ac:dyDescent="0.3">
      <c r="A43" s="132"/>
      <c r="B43" s="7" t="s">
        <v>674</v>
      </c>
      <c r="C43" s="7">
        <v>1</v>
      </c>
      <c r="D43" s="134">
        <v>4735</v>
      </c>
      <c r="E43" s="135"/>
    </row>
    <row r="44" spans="1:5" ht="16.399999999999999" x14ac:dyDescent="0.3">
      <c r="A44" s="132"/>
      <c r="B44" s="7" t="s">
        <v>675</v>
      </c>
      <c r="C44" s="7">
        <v>1</v>
      </c>
      <c r="D44" s="134">
        <v>4735</v>
      </c>
      <c r="E44" s="135"/>
    </row>
    <row r="45" spans="1:5" ht="16.399999999999999" x14ac:dyDescent="0.3">
      <c r="A45" s="132"/>
      <c r="B45" s="7" t="s">
        <v>676</v>
      </c>
      <c r="C45" s="7">
        <v>5</v>
      </c>
      <c r="D45" s="134">
        <v>14205</v>
      </c>
      <c r="E45" s="135"/>
    </row>
    <row r="46" spans="1:5" ht="16.399999999999999" x14ac:dyDescent="0.3">
      <c r="A46" s="132"/>
      <c r="B46" s="7" t="s">
        <v>677</v>
      </c>
      <c r="C46" s="7">
        <v>2</v>
      </c>
      <c r="D46" s="134">
        <v>9470</v>
      </c>
      <c r="E46" s="135"/>
    </row>
    <row r="47" spans="1:5" ht="15.55" customHeight="1" x14ac:dyDescent="0.3">
      <c r="A47" s="50" t="s">
        <v>11</v>
      </c>
      <c r="B47" s="50"/>
      <c r="C47" s="126">
        <f>SUM(C42:C46)</f>
        <v>10</v>
      </c>
      <c r="D47" s="127">
        <f>SUM(D42:D46)</f>
        <v>37880</v>
      </c>
      <c r="E47" s="123"/>
    </row>
    <row r="48" spans="1:5" ht="16.399999999999999" x14ac:dyDescent="0.3">
      <c r="A48" s="132" t="s">
        <v>746</v>
      </c>
      <c r="B48" s="7" t="s">
        <v>747</v>
      </c>
      <c r="C48" s="7">
        <v>2</v>
      </c>
      <c r="D48" s="134">
        <v>10985</v>
      </c>
      <c r="E48" s="123"/>
    </row>
    <row r="49" spans="1:256" ht="16.399999999999999" x14ac:dyDescent="0.3">
      <c r="A49" s="132"/>
      <c r="B49" s="7" t="s">
        <v>748</v>
      </c>
      <c r="C49" s="7">
        <v>2</v>
      </c>
      <c r="D49" s="134">
        <v>10985</v>
      </c>
      <c r="E49" s="123"/>
    </row>
    <row r="50" spans="1:256" ht="16.399999999999999" x14ac:dyDescent="0.3">
      <c r="A50" s="132"/>
      <c r="B50" s="7" t="s">
        <v>749</v>
      </c>
      <c r="C50" s="7">
        <v>1</v>
      </c>
      <c r="D50" s="134">
        <v>4735</v>
      </c>
      <c r="E50" s="123"/>
    </row>
    <row r="51" spans="1:256" ht="16.399999999999999" x14ac:dyDescent="0.3">
      <c r="A51" s="50" t="s">
        <v>11</v>
      </c>
      <c r="B51" s="50"/>
      <c r="C51" s="126">
        <f>SUM(C48:C50)</f>
        <v>5</v>
      </c>
      <c r="D51" s="127">
        <f>SUM(D48:D50)</f>
        <v>26705</v>
      </c>
      <c r="E51" s="123"/>
    </row>
    <row r="52" spans="1:256" ht="16.399999999999999" x14ac:dyDescent="0.3">
      <c r="A52" s="123" t="s">
        <v>157</v>
      </c>
      <c r="B52" s="115"/>
      <c r="C52" s="6">
        <v>513</v>
      </c>
      <c r="D52" s="128">
        <v>1358272</v>
      </c>
      <c r="E52" s="123"/>
    </row>
    <row r="53" spans="1:256" ht="16.399999999999999" x14ac:dyDescent="0.3">
      <c r="A53" s="50" t="s">
        <v>11</v>
      </c>
      <c r="B53" s="50"/>
      <c r="C53" s="126">
        <f>SUM(C52:C52)</f>
        <v>513</v>
      </c>
      <c r="D53" s="127">
        <f>SUM(D52:D52)</f>
        <v>1358272</v>
      </c>
      <c r="E53" s="123"/>
      <c r="IV53" s="122">
        <f>SUM(C53:IU53)</f>
        <v>1358785</v>
      </c>
    </row>
    <row r="54" spans="1:256" ht="16.399999999999999" x14ac:dyDescent="0.3">
      <c r="A54" s="133" t="s">
        <v>16</v>
      </c>
      <c r="B54" s="133"/>
      <c r="C54" s="129">
        <f>C53+C51+C47+C41+C37+C27+C23+C17+C15+C12+C10+C6</f>
        <v>580</v>
      </c>
      <c r="D54" s="130">
        <f>D53+D51+D47+D41+D37+D27+D23+D17+D15+D12+D10+D6</f>
        <v>1700000.15</v>
      </c>
      <c r="E54" s="123"/>
    </row>
    <row r="55" spans="1:256" ht="16.399999999999999" x14ac:dyDescent="0.3"/>
    <row r="56" spans="1:256" ht="16.399999999999999" x14ac:dyDescent="0.3">
      <c r="D56" s="122"/>
    </row>
    <row r="57" spans="1:256" ht="16.399999999999999" x14ac:dyDescent="0.3">
      <c r="D57" s="122"/>
    </row>
    <row r="58" spans="1:256" ht="16.399999999999999" x14ac:dyDescent="0.3">
      <c r="D58" s="122"/>
    </row>
    <row r="59" spans="1:256" ht="16.399999999999999" x14ac:dyDescent="0.3">
      <c r="D59" s="122"/>
    </row>
  </sheetData>
  <mergeCells count="23">
    <mergeCell ref="A47:B47"/>
    <mergeCell ref="A48:A50"/>
    <mergeCell ref="A51:B51"/>
    <mergeCell ref="A53:B53"/>
    <mergeCell ref="A54:B54"/>
    <mergeCell ref="A27:B27"/>
    <mergeCell ref="A28:A36"/>
    <mergeCell ref="A37:B37"/>
    <mergeCell ref="A38:A40"/>
    <mergeCell ref="A41:B41"/>
    <mergeCell ref="A42:A46"/>
    <mergeCell ref="A13:A14"/>
    <mergeCell ref="A15:B15"/>
    <mergeCell ref="A17:B17"/>
    <mergeCell ref="A18:A22"/>
    <mergeCell ref="A23:B23"/>
    <mergeCell ref="A24:A26"/>
    <mergeCell ref="A1:D1"/>
    <mergeCell ref="A3:A5"/>
    <mergeCell ref="A6:B6"/>
    <mergeCell ref="A7:A9"/>
    <mergeCell ref="A10:B10"/>
    <mergeCell ref="A12:B12"/>
  </mergeCells>
  <phoneticPr fontId="11" type="noConversion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4F6D6-931F-442F-BA9A-A5A6F83F4A0A}">
  <dimension ref="A1:IV105"/>
  <sheetViews>
    <sheetView workbookViewId="0"/>
  </sheetViews>
  <sheetFormatPr defaultColWidth="10.25" defaultRowHeight="16.55" x14ac:dyDescent="0.3"/>
  <cols>
    <col min="1" max="1" width="16.5" style="54" customWidth="1"/>
    <col min="2" max="2" width="48" style="54" customWidth="1"/>
    <col min="3" max="3" width="13.25" style="54" customWidth="1"/>
    <col min="4" max="4" width="23.5" style="143" customWidth="1"/>
    <col min="5" max="5" width="10.25" style="54" customWidth="1"/>
    <col min="6" max="16384" width="10.25" style="54"/>
  </cols>
  <sheetData>
    <row r="1" spans="1:5" ht="16.2" customHeight="1" x14ac:dyDescent="0.3">
      <c r="A1" s="132" t="s">
        <v>750</v>
      </c>
      <c r="B1" s="132"/>
      <c r="C1" s="132"/>
      <c r="D1" s="132"/>
      <c r="E1" s="123"/>
    </row>
    <row r="2" spans="1:5" ht="16.399999999999999" x14ac:dyDescent="0.3">
      <c r="A2" s="121" t="s">
        <v>2</v>
      </c>
      <c r="B2" s="123" t="s">
        <v>88</v>
      </c>
      <c r="C2" s="123" t="s">
        <v>4</v>
      </c>
      <c r="D2" s="124" t="s">
        <v>89</v>
      </c>
      <c r="E2" s="123" t="s">
        <v>625</v>
      </c>
    </row>
    <row r="3" spans="1:5" ht="16.399999999999999" x14ac:dyDescent="0.3">
      <c r="A3" s="59" t="s">
        <v>751</v>
      </c>
      <c r="B3" s="32" t="s">
        <v>752</v>
      </c>
      <c r="C3" s="136">
        <v>5</v>
      </c>
      <c r="D3" s="137">
        <v>23625</v>
      </c>
      <c r="E3" s="123"/>
    </row>
    <row r="4" spans="1:5" ht="16.399999999999999" x14ac:dyDescent="0.3">
      <c r="A4" s="59"/>
      <c r="B4" s="32" t="s">
        <v>753</v>
      </c>
      <c r="C4" s="136">
        <v>1</v>
      </c>
      <c r="D4" s="137">
        <v>4725</v>
      </c>
      <c r="E4" s="123"/>
    </row>
    <row r="5" spans="1:5" ht="31.25" customHeight="1" x14ac:dyDescent="0.3">
      <c r="A5" s="59"/>
      <c r="B5" s="32" t="s">
        <v>754</v>
      </c>
      <c r="C5" s="136">
        <v>1</v>
      </c>
      <c r="D5" s="137">
        <v>2835</v>
      </c>
      <c r="E5" s="123"/>
    </row>
    <row r="6" spans="1:5" ht="16.399999999999999" x14ac:dyDescent="0.3">
      <c r="A6" s="50" t="s">
        <v>11</v>
      </c>
      <c r="B6" s="50"/>
      <c r="C6" s="29">
        <f>SUM(C3:C5)</f>
        <v>7</v>
      </c>
      <c r="D6" s="127">
        <f>SUM(D3:D5)</f>
        <v>31185</v>
      </c>
      <c r="E6" s="123"/>
    </row>
    <row r="7" spans="1:5" ht="16.399999999999999" x14ac:dyDescent="0.3">
      <c r="A7" s="59" t="s">
        <v>755</v>
      </c>
      <c r="B7" s="32" t="s">
        <v>756</v>
      </c>
      <c r="C7" s="136">
        <v>5</v>
      </c>
      <c r="D7" s="137">
        <v>14175</v>
      </c>
      <c r="E7" s="123"/>
    </row>
    <row r="8" spans="1:5" ht="16.399999999999999" x14ac:dyDescent="0.3">
      <c r="A8" s="59"/>
      <c r="B8" s="32" t="s">
        <v>757</v>
      </c>
      <c r="C8" s="136">
        <v>5</v>
      </c>
      <c r="D8" s="137">
        <v>14175</v>
      </c>
      <c r="E8" s="123"/>
    </row>
    <row r="9" spans="1:5" ht="16.399999999999999" x14ac:dyDescent="0.3">
      <c r="A9" s="59"/>
      <c r="B9" s="32" t="s">
        <v>758</v>
      </c>
      <c r="C9" s="136">
        <v>1</v>
      </c>
      <c r="D9" s="137">
        <v>2835</v>
      </c>
      <c r="E9" s="123"/>
    </row>
    <row r="10" spans="1:5" ht="16.399999999999999" x14ac:dyDescent="0.3">
      <c r="A10" s="59"/>
      <c r="B10" s="32" t="s">
        <v>759</v>
      </c>
      <c r="C10" s="136">
        <v>1</v>
      </c>
      <c r="D10" s="137">
        <v>2835</v>
      </c>
      <c r="E10" s="123"/>
    </row>
    <row r="11" spans="1:5" ht="16.399999999999999" x14ac:dyDescent="0.3">
      <c r="A11" s="50" t="s">
        <v>11</v>
      </c>
      <c r="B11" s="50"/>
      <c r="C11" s="29">
        <f>SUM(C7:C10)</f>
        <v>12</v>
      </c>
      <c r="D11" s="127">
        <f>SUM(D7:D10)</f>
        <v>34020</v>
      </c>
      <c r="E11" s="123"/>
    </row>
    <row r="12" spans="1:5" ht="16.399999999999999" x14ac:dyDescent="0.3">
      <c r="A12" s="59" t="s">
        <v>28</v>
      </c>
      <c r="B12" s="33" t="s">
        <v>760</v>
      </c>
      <c r="C12" s="138">
        <v>1</v>
      </c>
      <c r="D12" s="137">
        <v>4536</v>
      </c>
      <c r="E12" s="123"/>
    </row>
    <row r="13" spans="1:5" ht="16.399999999999999" x14ac:dyDescent="0.3">
      <c r="A13" s="59"/>
      <c r="B13" s="33" t="s">
        <v>761</v>
      </c>
      <c r="C13" s="138">
        <v>1</v>
      </c>
      <c r="D13" s="137">
        <v>5434</v>
      </c>
      <c r="E13" s="123"/>
    </row>
    <row r="14" spans="1:5" ht="16.399999999999999" x14ac:dyDescent="0.3">
      <c r="A14" s="50" t="s">
        <v>11</v>
      </c>
      <c r="B14" s="50"/>
      <c r="C14" s="29">
        <f>SUM(C12:C13)</f>
        <v>2</v>
      </c>
      <c r="D14" s="127">
        <f>SUM(D12:D13)</f>
        <v>9970</v>
      </c>
      <c r="E14" s="123"/>
    </row>
    <row r="15" spans="1:5" ht="81.849999999999994" x14ac:dyDescent="0.3">
      <c r="A15" s="59" t="s">
        <v>762</v>
      </c>
      <c r="B15" s="32" t="s">
        <v>763</v>
      </c>
      <c r="C15" s="136">
        <v>4</v>
      </c>
      <c r="D15" s="137">
        <v>18900</v>
      </c>
      <c r="E15" s="123"/>
    </row>
    <row r="16" spans="1:5" ht="16.399999999999999" x14ac:dyDescent="0.3">
      <c r="A16" s="59"/>
      <c r="B16" s="32" t="s">
        <v>764</v>
      </c>
      <c r="C16" s="136">
        <v>1</v>
      </c>
      <c r="D16" s="137">
        <v>4725</v>
      </c>
      <c r="E16" s="123"/>
    </row>
    <row r="17" spans="1:5" ht="16.399999999999999" x14ac:dyDescent="0.3">
      <c r="A17" s="50" t="s">
        <v>11</v>
      </c>
      <c r="B17" s="50"/>
      <c r="C17" s="29">
        <f>SUM(C15:C16)</f>
        <v>5</v>
      </c>
      <c r="D17" s="127">
        <f>SUM(D15:D16)</f>
        <v>23625</v>
      </c>
      <c r="E17" s="123"/>
    </row>
    <row r="18" spans="1:5" ht="16.399999999999999" x14ac:dyDescent="0.3">
      <c r="A18" s="59" t="s">
        <v>639</v>
      </c>
      <c r="B18" s="32" t="s">
        <v>765</v>
      </c>
      <c r="C18" s="136">
        <v>1</v>
      </c>
      <c r="D18" s="137">
        <v>4725</v>
      </c>
      <c r="E18" s="123"/>
    </row>
    <row r="19" spans="1:5" ht="16.399999999999999" x14ac:dyDescent="0.3">
      <c r="A19" s="59"/>
      <c r="B19" s="32" t="s">
        <v>766</v>
      </c>
      <c r="C19" s="136">
        <v>1</v>
      </c>
      <c r="D19" s="137">
        <v>4725</v>
      </c>
      <c r="E19" s="123"/>
    </row>
    <row r="20" spans="1:5" ht="16.399999999999999" x14ac:dyDescent="0.3">
      <c r="A20" s="59"/>
      <c r="B20" s="32" t="s">
        <v>767</v>
      </c>
      <c r="C20" s="136">
        <v>1</v>
      </c>
      <c r="D20" s="137">
        <v>4725</v>
      </c>
      <c r="E20" s="123"/>
    </row>
    <row r="21" spans="1:5" ht="16.399999999999999" x14ac:dyDescent="0.3">
      <c r="A21" s="50" t="s">
        <v>11</v>
      </c>
      <c r="B21" s="50"/>
      <c r="C21" s="29">
        <f>SUM(C18:C20)</f>
        <v>3</v>
      </c>
      <c r="D21" s="127">
        <f>SUM(D18:D20)</f>
        <v>14175</v>
      </c>
      <c r="E21" s="123"/>
    </row>
    <row r="22" spans="1:5" ht="16.399999999999999" x14ac:dyDescent="0.3">
      <c r="A22" s="59" t="s">
        <v>768</v>
      </c>
      <c r="B22" s="33" t="s">
        <v>769</v>
      </c>
      <c r="C22" s="139">
        <v>1</v>
      </c>
      <c r="D22" s="137">
        <v>4725</v>
      </c>
      <c r="E22" s="123"/>
    </row>
    <row r="23" spans="1:5" ht="16.399999999999999" x14ac:dyDescent="0.3">
      <c r="A23" s="59"/>
      <c r="B23" s="33" t="s">
        <v>770</v>
      </c>
      <c r="C23" s="139">
        <v>1</v>
      </c>
      <c r="D23" s="137">
        <v>4725</v>
      </c>
      <c r="E23" s="123"/>
    </row>
    <row r="24" spans="1:5" ht="16.399999999999999" x14ac:dyDescent="0.3">
      <c r="A24" s="59"/>
      <c r="B24" s="33" t="s">
        <v>771</v>
      </c>
      <c r="C24" s="139">
        <v>4</v>
      </c>
      <c r="D24" s="137">
        <v>11340</v>
      </c>
      <c r="E24" s="123"/>
    </row>
    <row r="25" spans="1:5" ht="16.399999999999999" x14ac:dyDescent="0.3">
      <c r="A25" s="59"/>
      <c r="B25" s="33" t="s">
        <v>772</v>
      </c>
      <c r="C25" s="139">
        <v>5</v>
      </c>
      <c r="D25" s="137">
        <v>14175</v>
      </c>
      <c r="E25" s="123"/>
    </row>
    <row r="26" spans="1:5" ht="16.399999999999999" x14ac:dyDescent="0.3">
      <c r="A26" s="50" t="s">
        <v>11</v>
      </c>
      <c r="B26" s="50"/>
      <c r="C26" s="29">
        <f>SUM(C22:C25)</f>
        <v>11</v>
      </c>
      <c r="D26" s="127">
        <f>SUM(D22:D25)</f>
        <v>34965</v>
      </c>
      <c r="E26" s="123"/>
    </row>
    <row r="27" spans="1:5" ht="16.399999999999999" x14ac:dyDescent="0.3">
      <c r="A27" s="59" t="s">
        <v>773</v>
      </c>
      <c r="B27" s="33" t="s">
        <v>774</v>
      </c>
      <c r="C27" s="139">
        <v>4</v>
      </c>
      <c r="D27" s="137">
        <v>18900</v>
      </c>
      <c r="E27" s="123"/>
    </row>
    <row r="28" spans="1:5" ht="16.399999999999999" x14ac:dyDescent="0.3">
      <c r="A28" s="59"/>
      <c r="B28" s="33" t="s">
        <v>775</v>
      </c>
      <c r="C28" s="139">
        <v>1</v>
      </c>
      <c r="D28" s="137">
        <v>2835</v>
      </c>
      <c r="E28" s="123"/>
    </row>
    <row r="29" spans="1:5" ht="16.399999999999999" x14ac:dyDescent="0.3">
      <c r="A29" s="59"/>
      <c r="B29" s="33" t="s">
        <v>776</v>
      </c>
      <c r="C29" s="139">
        <v>1</v>
      </c>
      <c r="D29" s="137">
        <v>4725</v>
      </c>
      <c r="E29" s="123"/>
    </row>
    <row r="30" spans="1:5" ht="16.399999999999999" x14ac:dyDescent="0.3">
      <c r="A30" s="59"/>
      <c r="B30" s="33" t="s">
        <v>777</v>
      </c>
      <c r="C30" s="139">
        <v>1</v>
      </c>
      <c r="D30" s="137">
        <v>4725</v>
      </c>
      <c r="E30" s="123"/>
    </row>
    <row r="31" spans="1:5" ht="16.399999999999999" x14ac:dyDescent="0.3">
      <c r="A31" s="50" t="s">
        <v>11</v>
      </c>
      <c r="B31" s="50"/>
      <c r="C31" s="29">
        <f>SUM(C27:C30)</f>
        <v>7</v>
      </c>
      <c r="D31" s="127">
        <f>SUM(D27:D30)</f>
        <v>31185</v>
      </c>
      <c r="E31" s="123"/>
    </row>
    <row r="32" spans="1:5" ht="16.399999999999999" x14ac:dyDescent="0.3">
      <c r="A32" s="59" t="s">
        <v>778</v>
      </c>
      <c r="B32" s="32" t="s">
        <v>779</v>
      </c>
      <c r="C32" s="136">
        <v>6</v>
      </c>
      <c r="D32" s="137">
        <v>22680</v>
      </c>
      <c r="E32" s="123"/>
    </row>
    <row r="33" spans="1:5" ht="16.399999999999999" x14ac:dyDescent="0.3">
      <c r="A33" s="59"/>
      <c r="B33" s="32" t="s">
        <v>780</v>
      </c>
      <c r="C33" s="136">
        <v>1</v>
      </c>
      <c r="D33" s="137">
        <v>4725</v>
      </c>
      <c r="E33" s="123"/>
    </row>
    <row r="34" spans="1:5" ht="16.399999999999999" x14ac:dyDescent="0.3">
      <c r="A34" s="59"/>
      <c r="B34" s="32" t="s">
        <v>781</v>
      </c>
      <c r="C34" s="136">
        <v>1</v>
      </c>
      <c r="D34" s="137">
        <v>4725</v>
      </c>
      <c r="E34" s="123"/>
    </row>
    <row r="35" spans="1:5" ht="16.399999999999999" x14ac:dyDescent="0.3">
      <c r="A35" s="50" t="s">
        <v>11</v>
      </c>
      <c r="B35" s="50"/>
      <c r="C35" s="29">
        <f>SUM(C32:C34)</f>
        <v>8</v>
      </c>
      <c r="D35" s="127">
        <f>SUM(D32:D34)</f>
        <v>32130</v>
      </c>
      <c r="E35" s="123"/>
    </row>
    <row r="36" spans="1:5" ht="31.25" customHeight="1" x14ac:dyDescent="0.3">
      <c r="A36" s="59" t="s">
        <v>782</v>
      </c>
      <c r="B36" s="32" t="s">
        <v>783</v>
      </c>
      <c r="C36" s="136">
        <v>1</v>
      </c>
      <c r="D36" s="137">
        <v>2835</v>
      </c>
      <c r="E36" s="123"/>
    </row>
    <row r="37" spans="1:5" ht="16.399999999999999" x14ac:dyDescent="0.3">
      <c r="A37" s="59"/>
      <c r="B37" s="32" t="s">
        <v>784</v>
      </c>
      <c r="C37" s="136">
        <v>6</v>
      </c>
      <c r="D37" s="137">
        <v>28350</v>
      </c>
      <c r="E37" s="123"/>
    </row>
    <row r="38" spans="1:5" ht="16.399999999999999" x14ac:dyDescent="0.3">
      <c r="A38" s="50" t="s">
        <v>11</v>
      </c>
      <c r="B38" s="50"/>
      <c r="C38" s="29">
        <f>SUM(C36:C37)</f>
        <v>7</v>
      </c>
      <c r="D38" s="127">
        <f>SUM(D36:D37)</f>
        <v>31185</v>
      </c>
      <c r="E38" s="123"/>
    </row>
    <row r="39" spans="1:5" ht="16.399999999999999" x14ac:dyDescent="0.3">
      <c r="A39" s="59" t="s">
        <v>663</v>
      </c>
      <c r="B39" s="32" t="s">
        <v>785</v>
      </c>
      <c r="C39" s="136">
        <v>7</v>
      </c>
      <c r="D39" s="137">
        <v>19845</v>
      </c>
      <c r="E39" s="123"/>
    </row>
    <row r="40" spans="1:5" ht="16.399999999999999" x14ac:dyDescent="0.3">
      <c r="A40" s="59"/>
      <c r="B40" s="32" t="s">
        <v>786</v>
      </c>
      <c r="C40" s="136">
        <v>1</v>
      </c>
      <c r="D40" s="137">
        <v>4725</v>
      </c>
      <c r="E40" s="123"/>
    </row>
    <row r="41" spans="1:5" ht="16.399999999999999" x14ac:dyDescent="0.3">
      <c r="A41" s="59"/>
      <c r="B41" s="32" t="s">
        <v>787</v>
      </c>
      <c r="C41" s="136">
        <v>1</v>
      </c>
      <c r="D41" s="137">
        <v>4725</v>
      </c>
      <c r="E41" s="123"/>
    </row>
    <row r="42" spans="1:5" ht="16.399999999999999" x14ac:dyDescent="0.3">
      <c r="A42" s="59"/>
      <c r="B42" s="32" t="s">
        <v>788</v>
      </c>
      <c r="C42" s="136">
        <v>1</v>
      </c>
      <c r="D42" s="137">
        <v>4725</v>
      </c>
      <c r="E42" s="123"/>
    </row>
    <row r="43" spans="1:5" ht="16.399999999999999" x14ac:dyDescent="0.3">
      <c r="A43" s="50" t="s">
        <v>11</v>
      </c>
      <c r="B43" s="50"/>
      <c r="C43" s="29">
        <f>SUM(C39:C42)</f>
        <v>10</v>
      </c>
      <c r="D43" s="127">
        <f>SUM(D39:D42)</f>
        <v>34020</v>
      </c>
      <c r="E43" s="123"/>
    </row>
    <row r="44" spans="1:5" ht="16.399999999999999" x14ac:dyDescent="0.3">
      <c r="A44" s="59" t="s">
        <v>722</v>
      </c>
      <c r="B44" s="33" t="s">
        <v>789</v>
      </c>
      <c r="C44" s="139">
        <v>4</v>
      </c>
      <c r="D44" s="137">
        <v>1890</v>
      </c>
      <c r="E44" s="123"/>
    </row>
    <row r="45" spans="1:5" ht="16.399999999999999" x14ac:dyDescent="0.3">
      <c r="A45" s="59"/>
      <c r="B45" s="33" t="s">
        <v>790</v>
      </c>
      <c r="C45" s="139">
        <v>2</v>
      </c>
      <c r="D45" s="137">
        <v>330.75</v>
      </c>
      <c r="E45" s="123"/>
    </row>
    <row r="46" spans="1:5" ht="16.399999999999999" x14ac:dyDescent="0.3">
      <c r="A46" s="59"/>
      <c r="B46" s="33" t="s">
        <v>791</v>
      </c>
      <c r="C46" s="139">
        <v>1</v>
      </c>
      <c r="D46" s="137">
        <v>425.25</v>
      </c>
      <c r="E46" s="123"/>
    </row>
    <row r="47" spans="1:5" ht="16.399999999999999" x14ac:dyDescent="0.3">
      <c r="A47" s="59"/>
      <c r="B47" s="33" t="s">
        <v>792</v>
      </c>
      <c r="C47" s="139">
        <v>1</v>
      </c>
      <c r="D47" s="137">
        <v>472.5</v>
      </c>
      <c r="E47" s="123"/>
    </row>
    <row r="48" spans="1:5" ht="16.399999999999999" x14ac:dyDescent="0.3">
      <c r="A48" s="59"/>
      <c r="B48" s="33" t="s">
        <v>793</v>
      </c>
      <c r="C48" s="139">
        <v>1</v>
      </c>
      <c r="D48" s="137">
        <v>472.5</v>
      </c>
      <c r="E48" s="123"/>
    </row>
    <row r="49" spans="1:5" ht="16.399999999999999" x14ac:dyDescent="0.3">
      <c r="A49" s="59"/>
      <c r="B49" s="33" t="s">
        <v>794</v>
      </c>
      <c r="C49" s="139">
        <v>1</v>
      </c>
      <c r="D49" s="137">
        <v>472.5</v>
      </c>
      <c r="E49" s="123"/>
    </row>
    <row r="50" spans="1:5" ht="16.399999999999999" x14ac:dyDescent="0.3">
      <c r="A50" s="59"/>
      <c r="B50" s="33" t="s">
        <v>795</v>
      </c>
      <c r="C50" s="139">
        <v>1</v>
      </c>
      <c r="D50" s="137">
        <v>425.25</v>
      </c>
      <c r="E50" s="123"/>
    </row>
    <row r="51" spans="1:5" ht="16.399999999999999" x14ac:dyDescent="0.3">
      <c r="A51" s="59"/>
      <c r="B51" s="33" t="s">
        <v>796</v>
      </c>
      <c r="C51" s="139">
        <v>1</v>
      </c>
      <c r="D51" s="137">
        <v>472.5</v>
      </c>
      <c r="E51" s="123"/>
    </row>
    <row r="52" spans="1:5" ht="16.399999999999999" x14ac:dyDescent="0.3">
      <c r="A52" s="59"/>
      <c r="B52" s="33" t="s">
        <v>797</v>
      </c>
      <c r="C52" s="139">
        <v>1</v>
      </c>
      <c r="D52" s="137">
        <v>378</v>
      </c>
      <c r="E52" s="123"/>
    </row>
    <row r="53" spans="1:5" ht="16.399999999999999" x14ac:dyDescent="0.3">
      <c r="A53" s="59"/>
      <c r="B53" s="33" t="s">
        <v>798</v>
      </c>
      <c r="C53" s="139">
        <v>1</v>
      </c>
      <c r="D53" s="137">
        <v>378</v>
      </c>
      <c r="E53" s="123"/>
    </row>
    <row r="54" spans="1:5" ht="16.399999999999999" x14ac:dyDescent="0.3">
      <c r="A54" s="59"/>
      <c r="B54" s="33" t="s">
        <v>799</v>
      </c>
      <c r="C54" s="139">
        <v>1</v>
      </c>
      <c r="D54" s="137">
        <v>359.09999999999997</v>
      </c>
      <c r="E54" s="123"/>
    </row>
    <row r="55" spans="1:5" ht="16.399999999999999" x14ac:dyDescent="0.3">
      <c r="A55" s="59"/>
      <c r="B55" s="33" t="s">
        <v>800</v>
      </c>
      <c r="C55" s="139">
        <v>1</v>
      </c>
      <c r="D55" s="137">
        <v>378</v>
      </c>
      <c r="E55" s="123"/>
    </row>
    <row r="56" spans="1:5" ht="16.399999999999999" x14ac:dyDescent="0.3">
      <c r="A56" s="59"/>
      <c r="B56" s="33" t="s">
        <v>801</v>
      </c>
      <c r="C56" s="139">
        <v>1</v>
      </c>
      <c r="D56" s="137">
        <v>378</v>
      </c>
      <c r="E56" s="123"/>
    </row>
    <row r="57" spans="1:5" ht="16.399999999999999" x14ac:dyDescent="0.3">
      <c r="A57" s="59"/>
      <c r="B57" s="33" t="s">
        <v>802</v>
      </c>
      <c r="C57" s="139">
        <v>1</v>
      </c>
      <c r="D57" s="137">
        <v>491.4</v>
      </c>
      <c r="E57" s="123"/>
    </row>
    <row r="58" spans="1:5" ht="16.399999999999999" x14ac:dyDescent="0.3">
      <c r="A58" s="59"/>
      <c r="B58" s="33" t="s">
        <v>803</v>
      </c>
      <c r="C58" s="139">
        <v>1</v>
      </c>
      <c r="D58" s="137">
        <v>378</v>
      </c>
      <c r="E58" s="123"/>
    </row>
    <row r="59" spans="1:5" ht="16.399999999999999" x14ac:dyDescent="0.3">
      <c r="A59" s="59"/>
      <c r="B59" s="33" t="s">
        <v>804</v>
      </c>
      <c r="C59" s="139">
        <v>1</v>
      </c>
      <c r="D59" s="137">
        <v>472.5</v>
      </c>
      <c r="E59" s="123"/>
    </row>
    <row r="60" spans="1:5" ht="16.399999999999999" x14ac:dyDescent="0.3">
      <c r="A60" s="59"/>
      <c r="B60" s="33" t="s">
        <v>805</v>
      </c>
      <c r="C60" s="139">
        <v>1</v>
      </c>
      <c r="D60" s="137">
        <v>406.34999999999997</v>
      </c>
      <c r="E60" s="123"/>
    </row>
    <row r="61" spans="1:5" ht="16.399999999999999" x14ac:dyDescent="0.3">
      <c r="A61" s="59"/>
      <c r="B61" s="33" t="s">
        <v>806</v>
      </c>
      <c r="C61" s="139">
        <v>1</v>
      </c>
      <c r="D61" s="137">
        <v>302.39999999999998</v>
      </c>
      <c r="E61" s="123"/>
    </row>
    <row r="62" spans="1:5" ht="16.399999999999999" x14ac:dyDescent="0.3">
      <c r="A62" s="59"/>
      <c r="B62" s="33" t="s">
        <v>807</v>
      </c>
      <c r="C62" s="139">
        <v>1</v>
      </c>
      <c r="D62" s="137">
        <v>330.75</v>
      </c>
      <c r="E62" s="123"/>
    </row>
    <row r="63" spans="1:5" ht="16.399999999999999" x14ac:dyDescent="0.3">
      <c r="A63" s="50" t="s">
        <v>11</v>
      </c>
      <c r="B63" s="50"/>
      <c r="C63" s="29">
        <f>SUM(C44:C62)</f>
        <v>23</v>
      </c>
      <c r="D63" s="127">
        <f>SUM(D44:D62)</f>
        <v>9213.75</v>
      </c>
      <c r="E63" s="123"/>
    </row>
    <row r="64" spans="1:5" ht="16.399999999999999" x14ac:dyDescent="0.3">
      <c r="A64" s="59" t="s">
        <v>808</v>
      </c>
      <c r="B64" s="32" t="s">
        <v>809</v>
      </c>
      <c r="C64" s="136">
        <v>1</v>
      </c>
      <c r="D64" s="137">
        <v>4725</v>
      </c>
      <c r="E64" s="123"/>
    </row>
    <row r="65" spans="1:5" ht="16.399999999999999" x14ac:dyDescent="0.3">
      <c r="A65" s="59"/>
      <c r="B65" s="32" t="s">
        <v>810</v>
      </c>
      <c r="C65" s="136">
        <v>1</v>
      </c>
      <c r="D65" s="137">
        <v>4725</v>
      </c>
      <c r="E65" s="123"/>
    </row>
    <row r="66" spans="1:5" ht="16.399999999999999" x14ac:dyDescent="0.3">
      <c r="A66" s="59"/>
      <c r="B66" s="32" t="s">
        <v>811</v>
      </c>
      <c r="C66" s="136">
        <v>1</v>
      </c>
      <c r="D66" s="137">
        <v>4725</v>
      </c>
      <c r="E66" s="123"/>
    </row>
    <row r="67" spans="1:5" ht="16.399999999999999" x14ac:dyDescent="0.3">
      <c r="A67" s="59"/>
      <c r="B67" s="32" t="s">
        <v>812</v>
      </c>
      <c r="C67" s="136">
        <v>1</v>
      </c>
      <c r="D67" s="137">
        <v>4725</v>
      </c>
      <c r="E67" s="123"/>
    </row>
    <row r="68" spans="1:5" ht="31.25" customHeight="1" x14ac:dyDescent="0.3">
      <c r="A68" s="59"/>
      <c r="B68" s="32" t="s">
        <v>813</v>
      </c>
      <c r="C68" s="136">
        <v>1</v>
      </c>
      <c r="D68" s="137">
        <v>2835</v>
      </c>
      <c r="E68" s="123"/>
    </row>
    <row r="69" spans="1:5" ht="16.399999999999999" x14ac:dyDescent="0.3">
      <c r="A69" s="59"/>
      <c r="B69" s="32" t="s">
        <v>814</v>
      </c>
      <c r="C69" s="136">
        <v>1</v>
      </c>
      <c r="D69" s="137">
        <v>4725</v>
      </c>
      <c r="E69" s="123"/>
    </row>
    <row r="70" spans="1:5" ht="16.399999999999999" x14ac:dyDescent="0.3">
      <c r="A70" s="59"/>
      <c r="B70" s="32" t="s">
        <v>815</v>
      </c>
      <c r="C70" s="136">
        <v>1</v>
      </c>
      <c r="D70" s="137">
        <v>4725</v>
      </c>
      <c r="E70" s="123"/>
    </row>
    <row r="71" spans="1:5" ht="16.399999999999999" x14ac:dyDescent="0.3">
      <c r="A71" s="50" t="s">
        <v>11</v>
      </c>
      <c r="B71" s="50"/>
      <c r="C71" s="29">
        <f>SUM(C64:C70)</f>
        <v>7</v>
      </c>
      <c r="D71" s="127">
        <f>SUM(D64:D70)</f>
        <v>31185</v>
      </c>
      <c r="E71" s="123"/>
    </row>
    <row r="72" spans="1:5" ht="31.25" customHeight="1" x14ac:dyDescent="0.3">
      <c r="A72" s="59" t="s">
        <v>816</v>
      </c>
      <c r="B72" s="32" t="s">
        <v>817</v>
      </c>
      <c r="C72" s="136">
        <v>5</v>
      </c>
      <c r="D72" s="137">
        <v>23625</v>
      </c>
      <c r="E72" s="123"/>
    </row>
    <row r="73" spans="1:5" ht="16.399999999999999" x14ac:dyDescent="0.3">
      <c r="A73" s="59"/>
      <c r="B73" s="32" t="s">
        <v>818</v>
      </c>
      <c r="C73" s="136">
        <v>7</v>
      </c>
      <c r="D73" s="137">
        <v>26460</v>
      </c>
      <c r="E73" s="123"/>
    </row>
    <row r="74" spans="1:5" ht="16.399999999999999" x14ac:dyDescent="0.3">
      <c r="A74" s="50" t="s">
        <v>11</v>
      </c>
      <c r="B74" s="50"/>
      <c r="C74" s="29">
        <f>SUM(C72:C73)</f>
        <v>12</v>
      </c>
      <c r="D74" s="127">
        <f>SUM(D72:D73)</f>
        <v>50085</v>
      </c>
      <c r="E74" s="123"/>
    </row>
    <row r="75" spans="1:5" ht="16.399999999999999" x14ac:dyDescent="0.3">
      <c r="A75" s="59" t="s">
        <v>819</v>
      </c>
      <c r="B75" s="33" t="s">
        <v>820</v>
      </c>
      <c r="C75" s="139">
        <v>1</v>
      </c>
      <c r="D75" s="137">
        <v>4725</v>
      </c>
      <c r="E75" s="123"/>
    </row>
    <row r="76" spans="1:5" ht="16.399999999999999" x14ac:dyDescent="0.3">
      <c r="A76" s="59"/>
      <c r="B76" s="33" t="s">
        <v>821</v>
      </c>
      <c r="C76" s="139">
        <v>1</v>
      </c>
      <c r="D76" s="137">
        <v>2835</v>
      </c>
      <c r="E76" s="123"/>
    </row>
    <row r="77" spans="1:5" ht="31.25" customHeight="1" x14ac:dyDescent="0.3">
      <c r="A77" s="59"/>
      <c r="B77" s="33" t="s">
        <v>822</v>
      </c>
      <c r="C77" s="139">
        <v>1</v>
      </c>
      <c r="D77" s="137">
        <v>2835</v>
      </c>
      <c r="E77" s="123"/>
    </row>
    <row r="78" spans="1:5" ht="16.399999999999999" x14ac:dyDescent="0.3">
      <c r="A78" s="50" t="s">
        <v>11</v>
      </c>
      <c r="B78" s="50"/>
      <c r="C78" s="29">
        <f>SUM(C75:C77)</f>
        <v>3</v>
      </c>
      <c r="D78" s="127">
        <f>SUM(D75:D77)</f>
        <v>10395</v>
      </c>
      <c r="E78" s="123"/>
    </row>
    <row r="79" spans="1:5" ht="16.399999999999999" x14ac:dyDescent="0.3">
      <c r="A79" s="25" t="s">
        <v>13</v>
      </c>
      <c r="B79" s="33" t="s">
        <v>823</v>
      </c>
      <c r="C79" s="139">
        <v>1</v>
      </c>
      <c r="D79" s="137">
        <v>4252.5</v>
      </c>
      <c r="E79" s="123"/>
    </row>
    <row r="80" spans="1:5" ht="16.399999999999999" x14ac:dyDescent="0.3">
      <c r="A80" s="50" t="s">
        <v>11</v>
      </c>
      <c r="B80" s="50"/>
      <c r="C80" s="29">
        <f>SUM(C79)</f>
        <v>1</v>
      </c>
      <c r="D80" s="127">
        <f>SUM(D79)</f>
        <v>4252.5</v>
      </c>
      <c r="E80" s="123"/>
    </row>
    <row r="81" spans="1:5" ht="16.399999999999999" x14ac:dyDescent="0.3">
      <c r="A81" s="59" t="s">
        <v>824</v>
      </c>
      <c r="B81" s="32" t="s">
        <v>825</v>
      </c>
      <c r="C81" s="136">
        <v>6</v>
      </c>
      <c r="D81" s="137">
        <v>28350</v>
      </c>
      <c r="E81" s="123"/>
    </row>
    <row r="82" spans="1:5" ht="16.399999999999999" x14ac:dyDescent="0.3">
      <c r="A82" s="59"/>
      <c r="B82" s="32" t="s">
        <v>826</v>
      </c>
      <c r="C82" s="136">
        <v>1</v>
      </c>
      <c r="D82" s="137">
        <v>2835</v>
      </c>
      <c r="E82" s="123"/>
    </row>
    <row r="83" spans="1:5" ht="16.399999999999999" x14ac:dyDescent="0.3">
      <c r="A83" s="50" t="s">
        <v>11</v>
      </c>
      <c r="B83" s="50"/>
      <c r="C83" s="29">
        <f>SUM(C81:C82)</f>
        <v>7</v>
      </c>
      <c r="D83" s="127">
        <f>SUM(D81:D82)</f>
        <v>31185</v>
      </c>
      <c r="E83" s="123"/>
    </row>
    <row r="84" spans="1:5" ht="32.75" x14ac:dyDescent="0.3">
      <c r="A84" s="59" t="s">
        <v>733</v>
      </c>
      <c r="B84" s="32" t="s">
        <v>827</v>
      </c>
      <c r="C84" s="136">
        <v>1</v>
      </c>
      <c r="D84" s="137">
        <v>5292</v>
      </c>
      <c r="E84" s="123"/>
    </row>
    <row r="85" spans="1:5" ht="65.45" x14ac:dyDescent="0.3">
      <c r="A85" s="59"/>
      <c r="B85" s="32" t="s">
        <v>828</v>
      </c>
      <c r="C85" s="136">
        <v>4</v>
      </c>
      <c r="D85" s="137">
        <v>15120</v>
      </c>
      <c r="E85" s="123"/>
    </row>
    <row r="86" spans="1:5" ht="81.849999999999994" x14ac:dyDescent="0.3">
      <c r="A86" s="59"/>
      <c r="B86" s="32" t="s">
        <v>829</v>
      </c>
      <c r="C86" s="136">
        <v>3</v>
      </c>
      <c r="D86" s="137">
        <v>11340</v>
      </c>
      <c r="E86" s="123"/>
    </row>
    <row r="87" spans="1:5" ht="16.399999999999999" x14ac:dyDescent="0.3">
      <c r="A87" s="59"/>
      <c r="B87" s="32" t="s">
        <v>830</v>
      </c>
      <c r="C87" s="136">
        <v>1</v>
      </c>
      <c r="D87" s="137">
        <v>2835</v>
      </c>
      <c r="E87" s="123"/>
    </row>
    <row r="88" spans="1:5" ht="16.399999999999999" x14ac:dyDescent="0.3">
      <c r="A88" s="50" t="s">
        <v>11</v>
      </c>
      <c r="B88" s="50"/>
      <c r="C88" s="29">
        <f>SUM(C84:C87)</f>
        <v>9</v>
      </c>
      <c r="D88" s="127">
        <f>SUM(D84:D87)</f>
        <v>34587</v>
      </c>
      <c r="E88" s="123"/>
    </row>
    <row r="89" spans="1:5" ht="16.399999999999999" x14ac:dyDescent="0.3">
      <c r="A89" s="59" t="s">
        <v>31</v>
      </c>
      <c r="B89" s="33" t="s">
        <v>831</v>
      </c>
      <c r="C89" s="139">
        <v>1</v>
      </c>
      <c r="D89" s="137">
        <v>4725</v>
      </c>
      <c r="E89" s="123"/>
    </row>
    <row r="90" spans="1:5" ht="16.399999999999999" x14ac:dyDescent="0.3">
      <c r="A90" s="59"/>
      <c r="B90" s="33" t="s">
        <v>832</v>
      </c>
      <c r="C90" s="139">
        <v>1</v>
      </c>
      <c r="D90" s="137">
        <v>4725</v>
      </c>
      <c r="E90" s="123"/>
    </row>
    <row r="91" spans="1:5" ht="16.399999999999999" x14ac:dyDescent="0.3">
      <c r="A91" s="59"/>
      <c r="B91" s="33" t="s">
        <v>833</v>
      </c>
      <c r="C91" s="139">
        <v>1</v>
      </c>
      <c r="D91" s="137">
        <v>4725</v>
      </c>
      <c r="E91" s="123"/>
    </row>
    <row r="92" spans="1:5" ht="16.399999999999999" x14ac:dyDescent="0.3">
      <c r="A92" s="59"/>
      <c r="B92" s="33" t="s">
        <v>834</v>
      </c>
      <c r="C92" s="139">
        <v>1</v>
      </c>
      <c r="D92" s="137">
        <v>4725</v>
      </c>
      <c r="E92" s="123"/>
    </row>
    <row r="93" spans="1:5" ht="16.399999999999999" x14ac:dyDescent="0.3">
      <c r="A93" s="59"/>
      <c r="B93" s="33" t="s">
        <v>835</v>
      </c>
      <c r="C93" s="139">
        <v>1</v>
      </c>
      <c r="D93" s="137">
        <v>4725</v>
      </c>
      <c r="E93" s="123"/>
    </row>
    <row r="94" spans="1:5" ht="16.399999999999999" x14ac:dyDescent="0.3">
      <c r="A94" s="50" t="s">
        <v>11</v>
      </c>
      <c r="B94" s="50"/>
      <c r="C94" s="29">
        <f>SUM(C89:C93)</f>
        <v>5</v>
      </c>
      <c r="D94" s="127">
        <f>SUM(D89:D93)</f>
        <v>23625</v>
      </c>
      <c r="E94" s="123"/>
    </row>
    <row r="95" spans="1:5" ht="16.399999999999999" x14ac:dyDescent="0.3">
      <c r="A95" s="59" t="s">
        <v>746</v>
      </c>
      <c r="B95" s="32" t="s">
        <v>836</v>
      </c>
      <c r="C95" s="136">
        <v>3</v>
      </c>
      <c r="D95" s="137">
        <v>22396.5</v>
      </c>
      <c r="E95" s="123"/>
    </row>
    <row r="96" spans="1:5" ht="32.75" x14ac:dyDescent="0.3">
      <c r="A96" s="59"/>
      <c r="B96" s="32" t="s">
        <v>837</v>
      </c>
      <c r="C96" s="136">
        <v>1</v>
      </c>
      <c r="D96" s="137">
        <v>7465.5</v>
      </c>
      <c r="E96" s="123"/>
    </row>
    <row r="97" spans="1:256" ht="16.399999999999999" x14ac:dyDescent="0.3">
      <c r="A97" s="50" t="s">
        <v>11</v>
      </c>
      <c r="B97" s="50"/>
      <c r="C97" s="29">
        <f>SUM(C95:C96)</f>
        <v>4</v>
      </c>
      <c r="D97" s="127">
        <f>SUM(D95:D96)</f>
        <v>29862</v>
      </c>
      <c r="E97" s="123"/>
    </row>
    <row r="98" spans="1:256" ht="16.399999999999999" x14ac:dyDescent="0.3">
      <c r="A98" s="144" t="s">
        <v>7</v>
      </c>
      <c r="B98" s="32" t="s">
        <v>838</v>
      </c>
      <c r="C98" s="140">
        <v>7</v>
      </c>
      <c r="D98" s="137">
        <v>19845</v>
      </c>
      <c r="E98" s="123"/>
    </row>
    <row r="99" spans="1:256" ht="81.849999999999994" x14ac:dyDescent="0.3">
      <c r="A99" s="144"/>
      <c r="B99" s="32" t="s">
        <v>839</v>
      </c>
      <c r="C99" s="140">
        <v>4</v>
      </c>
      <c r="D99" s="137">
        <v>18900</v>
      </c>
      <c r="E99" s="123"/>
    </row>
    <row r="100" spans="1:256" ht="49.1" x14ac:dyDescent="0.3">
      <c r="A100" s="144"/>
      <c r="B100" s="32" t="s">
        <v>840</v>
      </c>
      <c r="C100" s="140">
        <v>2</v>
      </c>
      <c r="D100" s="137">
        <v>9450</v>
      </c>
      <c r="E100" s="123"/>
    </row>
    <row r="101" spans="1:256" ht="16.399999999999999" x14ac:dyDescent="0.3">
      <c r="A101" s="144"/>
      <c r="B101" s="32" t="s">
        <v>841</v>
      </c>
      <c r="C101" s="141">
        <v>1</v>
      </c>
      <c r="D101" s="137">
        <v>4725</v>
      </c>
      <c r="E101" s="123"/>
    </row>
    <row r="102" spans="1:256" ht="16.399999999999999" x14ac:dyDescent="0.3">
      <c r="A102" s="50" t="s">
        <v>11</v>
      </c>
      <c r="B102" s="50"/>
      <c r="C102" s="126">
        <f>SUM(C98:C101)</f>
        <v>14</v>
      </c>
      <c r="D102" s="127">
        <f>SUM(D98:D101)</f>
        <v>52920</v>
      </c>
      <c r="E102" s="123"/>
    </row>
    <row r="103" spans="1:256" s="122" customFormat="1" ht="16.399999999999999" x14ac:dyDescent="0.3">
      <c r="A103" s="123" t="s">
        <v>157</v>
      </c>
      <c r="B103" s="115"/>
      <c r="C103" s="6">
        <v>298</v>
      </c>
      <c r="D103" s="128">
        <v>846230</v>
      </c>
      <c r="E103" s="123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</row>
    <row r="104" spans="1:256" s="122" customFormat="1" ht="16.399999999999999" x14ac:dyDescent="0.3">
      <c r="A104" s="50" t="s">
        <v>11</v>
      </c>
      <c r="B104" s="50"/>
      <c r="C104" s="126">
        <f>SUM(C103:C103)</f>
        <v>298</v>
      </c>
      <c r="D104" s="127">
        <f>SUM(D103:D103)</f>
        <v>846230</v>
      </c>
      <c r="E104" s="123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IV104" s="122">
        <f>SUM(C104:IU104)</f>
        <v>846528</v>
      </c>
    </row>
    <row r="105" spans="1:256" s="122" customFormat="1" ht="16.399999999999999" x14ac:dyDescent="0.3">
      <c r="A105" s="133" t="s">
        <v>16</v>
      </c>
      <c r="B105" s="133"/>
      <c r="C105" s="130">
        <f>C6+C11+C14+C17+C21+C26+C31+C35+C38+C43+C63+C71+C74+C78+C80+C83+C88+C94+C97+C102+C104</f>
        <v>455</v>
      </c>
      <c r="D105" s="142">
        <f>D6+D11+D14+D17+D21+D26+D31+D35+D38+D43+D63+D71+D74+D78+D80+D83+D88+D94+D97+D102+D104</f>
        <v>1400000.25</v>
      </c>
      <c r="E105" s="123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</row>
  </sheetData>
  <mergeCells count="42">
    <mergeCell ref="A95:A96"/>
    <mergeCell ref="A97:B97"/>
    <mergeCell ref="A98:A101"/>
    <mergeCell ref="A102:B102"/>
    <mergeCell ref="A104:B104"/>
    <mergeCell ref="A105:B105"/>
    <mergeCell ref="A81:A82"/>
    <mergeCell ref="A83:B83"/>
    <mergeCell ref="A84:A87"/>
    <mergeCell ref="A88:B88"/>
    <mergeCell ref="A89:A93"/>
    <mergeCell ref="A94:B94"/>
    <mergeCell ref="A71:B71"/>
    <mergeCell ref="A72:A73"/>
    <mergeCell ref="A74:B74"/>
    <mergeCell ref="A75:A77"/>
    <mergeCell ref="A78:B78"/>
    <mergeCell ref="A80:B80"/>
    <mergeCell ref="A38:B38"/>
    <mergeCell ref="A39:A42"/>
    <mergeCell ref="A43:B43"/>
    <mergeCell ref="A44:A62"/>
    <mergeCell ref="A63:B63"/>
    <mergeCell ref="A64:A70"/>
    <mergeCell ref="A26:B26"/>
    <mergeCell ref="A27:A30"/>
    <mergeCell ref="A31:B31"/>
    <mergeCell ref="A32:A34"/>
    <mergeCell ref="A35:B35"/>
    <mergeCell ref="A36:A37"/>
    <mergeCell ref="A14:B14"/>
    <mergeCell ref="A15:A16"/>
    <mergeCell ref="A17:B17"/>
    <mergeCell ref="A18:A20"/>
    <mergeCell ref="A21:B21"/>
    <mergeCell ref="A22:A25"/>
    <mergeCell ref="A1:D1"/>
    <mergeCell ref="A3:A5"/>
    <mergeCell ref="A6:B6"/>
    <mergeCell ref="A7:A10"/>
    <mergeCell ref="A11:B11"/>
    <mergeCell ref="A12:A13"/>
  </mergeCells>
  <phoneticPr fontId="11" type="noConversion"/>
  <conditionalFormatting sqref="B32">
    <cfRule type="expression" dxfId="82" priority="5" stopIfTrue="1">
      <formula>AND(COUNTIF($B$32:$B$32, B32)&gt;1,NOT(ISBLANK(B32)))</formula>
    </cfRule>
  </conditionalFormatting>
  <conditionalFormatting sqref="B32">
    <cfRule type="expression" dxfId="81" priority="6" stopIfTrue="1">
      <formula>AND(COUNTIF($B$32:$B$32, B32)&gt;1,NOT(ISBLANK(B32)))</formula>
    </cfRule>
  </conditionalFormatting>
  <conditionalFormatting sqref="B32">
    <cfRule type="expression" dxfId="80" priority="4" stopIfTrue="1">
      <formula>AND(COUNTIF($B$32:$B$32, B32)&gt;1,NOT(ISBLANK(B32)))</formula>
    </cfRule>
  </conditionalFormatting>
  <conditionalFormatting sqref="B27:B30 B44:B62 B75:B77 B79 B89:B93">
    <cfRule type="expression" dxfId="79" priority="2" stopIfTrue="1">
      <formula>AND(COUNTIF($B$64:$B$70, B27)+COUNTIF($B$27:$B$30, B27)+COUNTIF($B$32:$B$34, B27)+COUNTIF($B$36:$B$37, B27)+COUNTIF($B$39:$B$42, B27)+COUNTIF($B$72:$B$73, B27)+COUNTIF($B$75:$B$77, B27)+COUNTIF($B$79:$B$79, B27)+COUNTIF($B$81:$B$82, B27)+COUNTIF($B$84:$B$87, B27)+COUNTIF($B$89:$B$93, B27)+COUNTIF($B$95:$B$96, B27)+COUNTIF($B$98:$B$99, B27)+COUNTIF($B$44:$B$62, B27)&gt;1,NOT(ISBLANK(B27)))</formula>
    </cfRule>
  </conditionalFormatting>
  <conditionalFormatting sqref="B27:B30 B33:B34 B36:B37 B39:B42 B44:B62 B64:B70 B72:B73 B75:B77 B79 B81:B82 B84:B87 B89:B93 B95:B96 B98:B99">
    <cfRule type="expression" dxfId="78" priority="3" stopIfTrue="1">
      <formula>AND(COUNTIF($B$64:$B$70, B27)+COUNTIF($B$27:$B$30, B27)+COUNTIF($B$32:$B$34, B27)+COUNTIF($B$36:$B$37, B27)+COUNTIF($B$39:$B$42, B27)+COUNTIF($B$72:$B$73, B27)+COUNTIF($B$75:$B$77, B27)+COUNTIF($B$79:$B$79, B27)+COUNTIF($B$81:$B$82, B27)+COUNTIF($B$84:$B$87, B27)+COUNTIF($B$89:$B$93, B27)+COUNTIF($B$95:$B$96, B27)+COUNTIF($B$98:$B$99, B27)+COUNTIF($B$44:$B$62, B27)&gt;1,NOT(ISBLANK(B27)))</formula>
    </cfRule>
  </conditionalFormatting>
  <conditionalFormatting sqref="B27:B30 B44:B62 B75:B77 B79 B89:B93">
    <cfRule type="expression" dxfId="77" priority="1" stopIfTrue="1">
      <formula>AND(COUNTIF($B$64:$B$70, B27)+COUNTIF($B$27:$B$30, B27)+COUNTIF($B$32:$B$34, B27)+COUNTIF($B$36:$B$37, B27)+COUNTIF($B$39:$B$42, B27)+COUNTIF($B$72:$B$73, B27)+COUNTIF($B$75:$B$77, B27)+COUNTIF($B$79:$B$79, B27)+COUNTIF($B$81:$B$82, B27)+COUNTIF($B$84:$B$87, B27)+COUNTIF($B$89:$B$93, B27)+COUNTIF($B$95:$B$96, B27)+COUNTIF($B$98:$B$99, B27)+COUNTIF($B$44:$B$62, B27)&gt;1,NOT(ISBLANK(B27)))</formula>
    </cfRule>
  </conditionalFormatting>
  <conditionalFormatting sqref="B32">
    <cfRule type="expression" dxfId="76" priority="9" stopIfTrue="1">
      <formula>AND(COUNTIF($B$64:$B$70, B32)+COUNTIF($B$27:$B$30, B32)+COUNTIF($B$32:$B$34, B32)+COUNTIF($B$36:$B$37, B32)+COUNTIF($B$39:$B$42, B32)+COUNTIF($B$72:$B$73, B32)+COUNTIF($B$75:$B$77, B32)+COUNTIF($B$79:$B$79, B32)+COUNTIF($B$81:$B$82, B32)+COUNTIF($B$84:$B$87, B32)+COUNTIF($B$89:$B$93, B32)+COUNTIF($B$95:$B$96, B32)+COUNTIF($B$98:$B$99, B32)+COUNTIF($B$44:$B$62, B32)&gt;1,NOT(ISBLANK(B32)))</formula>
    </cfRule>
  </conditionalFormatting>
  <conditionalFormatting sqref="B32">
    <cfRule type="expression" dxfId="75" priority="8" stopIfTrue="1">
      <formula>AND(COUNTIF($B$64:$B$70, B32)+COUNTIF($B$27:$B$30, B32)+COUNTIF($B$32:$B$34, B32)+COUNTIF($B$36:$B$37, B32)+COUNTIF($B$39:$B$42, B32)+COUNTIF($B$72:$B$73, B32)+COUNTIF($B$75:$B$77, B32)+COUNTIF($B$79:$B$79, B32)+COUNTIF($B$81:$B$82, B32)+COUNTIF($B$84:$B$87, B32)+COUNTIF($B$89:$B$93, B32)+COUNTIF($B$95:$B$96, B32)+COUNTIF($B$98:$B$99, B32)+COUNTIF($B$44:$B$62, B32)&gt;1,NOT(ISBLANK(B32)))</formula>
    </cfRule>
  </conditionalFormatting>
  <conditionalFormatting sqref="B32">
    <cfRule type="expression" dxfId="74" priority="7" stopIfTrue="1">
      <formula>AND(COUNTIF($B$64:$B$70, B32)+COUNTIF($B$27:$B$30, B32)+COUNTIF($B$32:$B$34, B32)+COUNTIF($B$36:$B$37, B32)+COUNTIF($B$39:$B$42, B32)+COUNTIF($B$72:$B$73, B32)+COUNTIF($B$75:$B$77, B32)+COUNTIF($B$79:$B$79, B32)+COUNTIF($B$81:$B$82, B32)+COUNTIF($B$84:$B$87, B32)+COUNTIF($B$89:$B$93, B32)+COUNTIF($B$95:$B$96, B32)+COUNTIF($B$98:$B$99, B32)+COUNTIF($B$44:$B$62, B32)&gt;1,NOT(ISBLANK(B32)))</formula>
    </cfRule>
  </conditionalFormatting>
  <conditionalFormatting sqref="B33:B34 B36:B37 B39:B42 B64:B70 B72:B73 B81:B82 B84:B87 B95:B96 B98:B99">
    <cfRule type="expression" dxfId="73" priority="11" stopIfTrue="1">
      <formula>AND(COUNTIF($B$64:$B$70, B33)+COUNTIF($B$27:$B$30, B33)+COUNTIF($B$32:$B$34, B33)+COUNTIF($B$36:$B$37, B33)+COUNTIF($B$39:$B$42, B33)+COUNTIF($B$72:$B$73, B33)+COUNTIF($B$75:$B$77, B33)+COUNTIF($B$79:$B$79, B33)+COUNTIF($B$81:$B$82, B33)+COUNTIF($B$84:$B$87, B33)+COUNTIF($B$89:$B$93, B33)+COUNTIF($B$95:$B$96, B33)+COUNTIF($B$98:$B$99, B33)+COUNTIF($B$44:$B$62, B33)&gt;1,NOT(ISBLANK(B33)))</formula>
    </cfRule>
  </conditionalFormatting>
  <conditionalFormatting sqref="B33:B34 B36:B37 B39:B42 B64:B70 B72:B73 B81:B82 B84:B87 B95:B96 B98:B99">
    <cfRule type="expression" dxfId="72" priority="10" stopIfTrue="1">
      <formula>AND(COUNTIF($B$64:$B$70, B33)+COUNTIF($B$27:$B$30, B33)+COUNTIF($B$32:$B$34, B33)+COUNTIF($B$36:$B$37, B33)+COUNTIF($B$39:$B$42, B33)+COUNTIF($B$72:$B$73, B33)+COUNTIF($B$75:$B$77, B33)+COUNTIF($B$79:$B$79, B33)+COUNTIF($B$81:$B$82, B33)+COUNTIF($B$84:$B$87, B33)+COUNTIF($B$89:$B$93, B33)+COUNTIF($B$95:$B$96, B33)+COUNTIF($B$98:$B$99, B33)+COUNTIF($B$44:$B$62, B33)&gt;1,NOT(ISBLANK(B33)))</formula>
    </cfRule>
  </conditionalFormatting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08DD5-4ADF-40B8-B986-2950032C0D5D}">
  <dimension ref="A1:IV77"/>
  <sheetViews>
    <sheetView workbookViewId="0"/>
  </sheetViews>
  <sheetFormatPr defaultColWidth="10.25" defaultRowHeight="16.55" x14ac:dyDescent="0.3"/>
  <cols>
    <col min="1" max="1" width="16.5" style="54" customWidth="1"/>
    <col min="2" max="2" width="48" style="54" customWidth="1"/>
    <col min="3" max="3" width="13.25" style="54" customWidth="1"/>
    <col min="4" max="4" width="23.5" style="143" customWidth="1"/>
    <col min="5" max="6" width="10.25" style="54" customWidth="1"/>
    <col min="7" max="7" width="13" style="54" customWidth="1"/>
    <col min="8" max="8" width="10.25" style="54" customWidth="1"/>
    <col min="9" max="16384" width="10.25" style="54"/>
  </cols>
  <sheetData>
    <row r="1" spans="1:5" ht="16.2" customHeight="1" x14ac:dyDescent="0.3">
      <c r="A1" s="132" t="s">
        <v>842</v>
      </c>
      <c r="B1" s="132"/>
      <c r="C1" s="132"/>
      <c r="D1" s="132"/>
      <c r="E1" s="123"/>
    </row>
    <row r="2" spans="1:5" ht="16.399999999999999" x14ac:dyDescent="0.3">
      <c r="A2" s="121" t="s">
        <v>2</v>
      </c>
      <c r="B2" s="123" t="s">
        <v>88</v>
      </c>
      <c r="C2" s="123" t="s">
        <v>4</v>
      </c>
      <c r="D2" s="124" t="s">
        <v>89</v>
      </c>
      <c r="E2" s="123" t="s">
        <v>625</v>
      </c>
    </row>
    <row r="3" spans="1:5" ht="16.399999999999999" x14ac:dyDescent="0.3">
      <c r="A3" s="59" t="s">
        <v>648</v>
      </c>
      <c r="B3" s="33" t="s">
        <v>843</v>
      </c>
      <c r="C3" s="136">
        <v>1</v>
      </c>
      <c r="D3" s="145">
        <v>5017.6000000000004</v>
      </c>
      <c r="E3" s="123"/>
    </row>
    <row r="4" spans="1:5" ht="16.399999999999999" x14ac:dyDescent="0.3">
      <c r="A4" s="59"/>
      <c r="B4" s="33" t="s">
        <v>844</v>
      </c>
      <c r="C4" s="136">
        <v>1</v>
      </c>
      <c r="D4" s="145">
        <v>5017.6000000000004</v>
      </c>
      <c r="E4" s="123"/>
    </row>
    <row r="5" spans="1:5" ht="16.399999999999999" x14ac:dyDescent="0.3">
      <c r="A5" s="59"/>
      <c r="B5" s="33" t="s">
        <v>845</v>
      </c>
      <c r="C5" s="136">
        <v>1</v>
      </c>
      <c r="D5" s="145">
        <v>4480</v>
      </c>
      <c r="E5" s="123"/>
    </row>
    <row r="6" spans="1:5" ht="31.25" customHeight="1" x14ac:dyDescent="0.3">
      <c r="A6" s="59"/>
      <c r="B6" s="33" t="s">
        <v>846</v>
      </c>
      <c r="C6" s="136">
        <v>2</v>
      </c>
      <c r="D6" s="145">
        <v>14156.800000000001</v>
      </c>
      <c r="E6" s="123"/>
    </row>
    <row r="7" spans="1:5" ht="16.399999999999999" x14ac:dyDescent="0.3">
      <c r="A7" s="50" t="s">
        <v>11</v>
      </c>
      <c r="B7" s="50"/>
      <c r="C7" s="29">
        <f>SUM(C3:C6)</f>
        <v>5</v>
      </c>
      <c r="D7" s="127">
        <f>SUM(D3:D6)</f>
        <v>28672</v>
      </c>
      <c r="E7" s="123"/>
    </row>
    <row r="8" spans="1:5" ht="32.75" x14ac:dyDescent="0.3">
      <c r="A8" s="59" t="s">
        <v>729</v>
      </c>
      <c r="B8" s="33" t="s">
        <v>847</v>
      </c>
      <c r="C8" s="136">
        <v>1</v>
      </c>
      <c r="D8" s="145">
        <v>5017.6000000000004</v>
      </c>
      <c r="E8" s="123"/>
    </row>
    <row r="9" spans="1:5" ht="65.45" x14ac:dyDescent="0.3">
      <c r="A9" s="59"/>
      <c r="B9" s="33" t="s">
        <v>848</v>
      </c>
      <c r="C9" s="136">
        <v>2</v>
      </c>
      <c r="D9" s="145">
        <v>10035.200000000001</v>
      </c>
      <c r="E9" s="123"/>
    </row>
    <row r="10" spans="1:5" ht="16.399999999999999" x14ac:dyDescent="0.3">
      <c r="A10" s="59"/>
      <c r="B10" s="33" t="s">
        <v>849</v>
      </c>
      <c r="C10" s="136">
        <v>1</v>
      </c>
      <c r="D10" s="145">
        <v>2688</v>
      </c>
      <c r="E10" s="123"/>
    </row>
    <row r="11" spans="1:5" ht="16.399999999999999" x14ac:dyDescent="0.3">
      <c r="A11" s="59"/>
      <c r="B11" s="33" t="s">
        <v>850</v>
      </c>
      <c r="C11" s="136">
        <v>1</v>
      </c>
      <c r="D11" s="145">
        <v>4032</v>
      </c>
      <c r="E11" s="123"/>
    </row>
    <row r="12" spans="1:5" ht="16.399999999999999" x14ac:dyDescent="0.3">
      <c r="A12" s="50" t="s">
        <v>11</v>
      </c>
      <c r="B12" s="50"/>
      <c r="C12" s="29">
        <f>SUM(C8:C11)</f>
        <v>5</v>
      </c>
      <c r="D12" s="127">
        <f>SUM(D8:D11)</f>
        <v>21772.800000000003</v>
      </c>
      <c r="E12" s="123"/>
    </row>
    <row r="13" spans="1:5" s="148" customFormat="1" ht="32.75" x14ac:dyDescent="0.3">
      <c r="A13" s="146" t="s">
        <v>851</v>
      </c>
      <c r="B13" s="33" t="s">
        <v>852</v>
      </c>
      <c r="C13" s="136">
        <v>1</v>
      </c>
      <c r="D13" s="145">
        <v>7078.4000000000005</v>
      </c>
      <c r="E13" s="147"/>
    </row>
    <row r="14" spans="1:5" ht="16.399999999999999" x14ac:dyDescent="0.3">
      <c r="A14" s="150" t="s">
        <v>11</v>
      </c>
      <c r="B14" s="150"/>
      <c r="C14" s="29">
        <f>SUM(C13:C13)</f>
        <v>1</v>
      </c>
      <c r="D14" s="127">
        <f>SUM(D13:D13)</f>
        <v>7078.4000000000005</v>
      </c>
      <c r="E14" s="123"/>
    </row>
    <row r="15" spans="1:5" ht="65.45" x14ac:dyDescent="0.3">
      <c r="A15" s="59" t="s">
        <v>762</v>
      </c>
      <c r="B15" s="33" t="s">
        <v>853</v>
      </c>
      <c r="C15" s="136">
        <v>2</v>
      </c>
      <c r="D15" s="145">
        <v>10035.200000000001</v>
      </c>
      <c r="E15" s="123"/>
    </row>
    <row r="16" spans="1:5" ht="49.1" x14ac:dyDescent="0.3">
      <c r="A16" s="59"/>
      <c r="B16" s="33" t="s">
        <v>854</v>
      </c>
      <c r="C16" s="136">
        <v>1</v>
      </c>
      <c r="D16" s="145">
        <v>5017.6000000000004</v>
      </c>
      <c r="E16" s="123"/>
    </row>
    <row r="17" spans="1:5" ht="49.1" x14ac:dyDescent="0.3">
      <c r="A17" s="59"/>
      <c r="B17" s="33" t="s">
        <v>855</v>
      </c>
      <c r="C17" s="136">
        <v>1</v>
      </c>
      <c r="D17" s="145">
        <v>4659.2</v>
      </c>
      <c r="E17" s="123"/>
    </row>
    <row r="18" spans="1:5" ht="16.399999999999999" x14ac:dyDescent="0.3">
      <c r="A18" s="50" t="s">
        <v>11</v>
      </c>
      <c r="B18" s="50"/>
      <c r="C18" s="29">
        <f>SUM(C15:C17)</f>
        <v>4</v>
      </c>
      <c r="D18" s="127">
        <f>SUM(D15:D17)</f>
        <v>19712</v>
      </c>
      <c r="E18" s="123"/>
    </row>
    <row r="19" spans="1:5" ht="16.399999999999999" x14ac:dyDescent="0.3">
      <c r="A19" s="59" t="s">
        <v>856</v>
      </c>
      <c r="B19" s="33" t="s">
        <v>857</v>
      </c>
      <c r="C19" s="136">
        <v>1</v>
      </c>
      <c r="D19" s="145">
        <v>7078.4000000000005</v>
      </c>
      <c r="E19" s="123"/>
    </row>
    <row r="20" spans="1:5" ht="16.399999999999999" x14ac:dyDescent="0.3">
      <c r="A20" s="59"/>
      <c r="B20" s="33" t="s">
        <v>858</v>
      </c>
      <c r="C20" s="136">
        <v>2</v>
      </c>
      <c r="D20" s="145">
        <v>14156.800000000001</v>
      </c>
      <c r="E20" s="123"/>
    </row>
    <row r="21" spans="1:5" ht="32.75" x14ac:dyDescent="0.3">
      <c r="A21" s="59"/>
      <c r="B21" s="33" t="s">
        <v>859</v>
      </c>
      <c r="C21" s="136">
        <v>1</v>
      </c>
      <c r="D21" s="145">
        <v>7078.4000000000005</v>
      </c>
      <c r="E21" s="123"/>
    </row>
    <row r="22" spans="1:5" ht="16.399999999999999" x14ac:dyDescent="0.3">
      <c r="A22" s="50" t="s">
        <v>11</v>
      </c>
      <c r="B22" s="50"/>
      <c r="C22" s="29">
        <f>SUM(C19:C21)</f>
        <v>4</v>
      </c>
      <c r="D22" s="127">
        <f>SUM(D19:D21)</f>
        <v>28313.600000000002</v>
      </c>
      <c r="E22" s="123"/>
    </row>
    <row r="23" spans="1:5" ht="95.6" x14ac:dyDescent="0.3">
      <c r="A23" s="59" t="s">
        <v>746</v>
      </c>
      <c r="B23" s="33" t="s">
        <v>860</v>
      </c>
      <c r="C23" s="136">
        <v>3</v>
      </c>
      <c r="D23" s="145">
        <v>13440</v>
      </c>
      <c r="E23" s="123"/>
    </row>
    <row r="24" spans="1:5" ht="30.15" x14ac:dyDescent="0.3">
      <c r="A24" s="59"/>
      <c r="B24" s="33" t="s">
        <v>861</v>
      </c>
      <c r="C24" s="136">
        <v>1</v>
      </c>
      <c r="D24" s="145">
        <v>5017.6000000000004</v>
      </c>
      <c r="E24" s="123"/>
    </row>
    <row r="25" spans="1:5" ht="79.2" x14ac:dyDescent="0.3">
      <c r="A25" s="59"/>
      <c r="B25" s="33" t="s">
        <v>862</v>
      </c>
      <c r="C25" s="136">
        <v>3</v>
      </c>
      <c r="D25" s="145">
        <v>12902.4</v>
      </c>
      <c r="E25" s="123"/>
    </row>
    <row r="26" spans="1:5" ht="16.399999999999999" x14ac:dyDescent="0.3">
      <c r="A26" s="59"/>
      <c r="B26" s="33" t="s">
        <v>863</v>
      </c>
      <c r="C26" s="136">
        <v>2</v>
      </c>
      <c r="D26" s="145">
        <v>8960</v>
      </c>
      <c r="E26" s="123"/>
    </row>
    <row r="27" spans="1:5" ht="16.399999999999999" x14ac:dyDescent="0.3">
      <c r="A27" s="59"/>
      <c r="B27" s="33" t="s">
        <v>864</v>
      </c>
      <c r="C27" s="136">
        <v>1</v>
      </c>
      <c r="D27" s="145">
        <v>4480</v>
      </c>
      <c r="E27" s="123"/>
    </row>
    <row r="28" spans="1:5" ht="16.399999999999999" x14ac:dyDescent="0.3">
      <c r="A28" s="59"/>
      <c r="B28" s="33" t="s">
        <v>865</v>
      </c>
      <c r="C28" s="136">
        <v>1</v>
      </c>
      <c r="D28" s="145">
        <v>4480</v>
      </c>
      <c r="E28" s="123"/>
    </row>
    <row r="29" spans="1:5" ht="16.399999999999999" x14ac:dyDescent="0.3">
      <c r="A29" s="59"/>
      <c r="B29" s="33" t="s">
        <v>866</v>
      </c>
      <c r="C29" s="136">
        <v>1</v>
      </c>
      <c r="D29" s="145">
        <v>4480</v>
      </c>
      <c r="E29" s="123"/>
    </row>
    <row r="30" spans="1:5" ht="16.399999999999999" x14ac:dyDescent="0.3">
      <c r="A30" s="50" t="s">
        <v>11</v>
      </c>
      <c r="B30" s="50"/>
      <c r="C30" s="29">
        <f>SUM(C23:C29)</f>
        <v>12</v>
      </c>
      <c r="D30" s="127">
        <f>SUM(D23:D29)</f>
        <v>53760</v>
      </c>
      <c r="E30" s="123"/>
    </row>
    <row r="31" spans="1:5" ht="16.399999999999999" x14ac:dyDescent="0.3">
      <c r="A31" s="59" t="s">
        <v>663</v>
      </c>
      <c r="B31" s="33" t="s">
        <v>867</v>
      </c>
      <c r="C31" s="136">
        <v>1</v>
      </c>
      <c r="D31" s="145">
        <v>3584</v>
      </c>
      <c r="E31" s="123"/>
    </row>
    <row r="32" spans="1:5" ht="16.399999999999999" x14ac:dyDescent="0.3">
      <c r="A32" s="59"/>
      <c r="B32" s="33" t="s">
        <v>868</v>
      </c>
      <c r="C32" s="136">
        <v>1</v>
      </c>
      <c r="D32" s="145">
        <v>4480</v>
      </c>
      <c r="E32" s="123"/>
    </row>
    <row r="33" spans="1:5" ht="16.399999999999999" x14ac:dyDescent="0.3">
      <c r="A33" s="50" t="s">
        <v>11</v>
      </c>
      <c r="B33" s="50"/>
      <c r="C33" s="29">
        <f>SUM(C31:C32)</f>
        <v>2</v>
      </c>
      <c r="D33" s="127">
        <f>SUM(D31:D32)</f>
        <v>8064</v>
      </c>
      <c r="E33" s="123"/>
    </row>
    <row r="34" spans="1:5" ht="32.75" x14ac:dyDescent="0.3">
      <c r="A34" s="59" t="s">
        <v>13</v>
      </c>
      <c r="B34" s="33" t="s">
        <v>869</v>
      </c>
      <c r="C34" s="136">
        <v>2</v>
      </c>
      <c r="D34" s="145">
        <v>14156.800000000001</v>
      </c>
      <c r="E34" s="123"/>
    </row>
    <row r="35" spans="1:5" ht="32.75" x14ac:dyDescent="0.3">
      <c r="A35" s="59"/>
      <c r="B35" s="33" t="s">
        <v>870</v>
      </c>
      <c r="C35" s="136">
        <v>1</v>
      </c>
      <c r="D35" s="145">
        <v>7078.4000000000005</v>
      </c>
      <c r="E35" s="123"/>
    </row>
    <row r="36" spans="1:5" ht="32.75" x14ac:dyDescent="0.3">
      <c r="A36" s="59"/>
      <c r="B36" s="33" t="s">
        <v>871</v>
      </c>
      <c r="C36" s="136">
        <v>1</v>
      </c>
      <c r="D36" s="145">
        <v>7078.4000000000005</v>
      </c>
      <c r="E36" s="123"/>
    </row>
    <row r="37" spans="1:5" ht="32.75" x14ac:dyDescent="0.3">
      <c r="A37" s="59"/>
      <c r="B37" s="33" t="s">
        <v>872</v>
      </c>
      <c r="C37" s="136">
        <v>1</v>
      </c>
      <c r="D37" s="145">
        <v>7078.4000000000005</v>
      </c>
      <c r="E37" s="123"/>
    </row>
    <row r="38" spans="1:5" ht="32.75" x14ac:dyDescent="0.3">
      <c r="A38" s="59"/>
      <c r="B38" s="33" t="s">
        <v>873</v>
      </c>
      <c r="C38" s="136">
        <v>1</v>
      </c>
      <c r="D38" s="145">
        <v>7078.4000000000005</v>
      </c>
      <c r="E38" s="123"/>
    </row>
    <row r="39" spans="1:5" ht="32.75" x14ac:dyDescent="0.3">
      <c r="A39" s="59"/>
      <c r="B39" s="33" t="s">
        <v>874</v>
      </c>
      <c r="C39" s="136">
        <v>1</v>
      </c>
      <c r="D39" s="145">
        <v>7078.4000000000005</v>
      </c>
      <c r="E39" s="123"/>
    </row>
    <row r="40" spans="1:5" ht="32.75" x14ac:dyDescent="0.3">
      <c r="A40" s="59"/>
      <c r="B40" s="33" t="s">
        <v>875</v>
      </c>
      <c r="C40" s="136">
        <v>1</v>
      </c>
      <c r="D40" s="145">
        <v>7078.4000000000005</v>
      </c>
      <c r="E40" s="123"/>
    </row>
    <row r="41" spans="1:5" ht="16.399999999999999" x14ac:dyDescent="0.3">
      <c r="A41" s="50" t="s">
        <v>11</v>
      </c>
      <c r="B41" s="50"/>
      <c r="C41" s="29">
        <f>SUM(C34:C40)</f>
        <v>8</v>
      </c>
      <c r="D41" s="127">
        <f>SUM(D34:D40)</f>
        <v>56627.200000000004</v>
      </c>
      <c r="E41" s="123"/>
    </row>
    <row r="42" spans="1:5" ht="62.85" x14ac:dyDescent="0.3">
      <c r="A42" s="59" t="s">
        <v>28</v>
      </c>
      <c r="B42" s="33" t="s">
        <v>876</v>
      </c>
      <c r="C42" s="139">
        <v>2</v>
      </c>
      <c r="D42" s="145">
        <v>10035.200000000001</v>
      </c>
      <c r="E42" s="123"/>
    </row>
    <row r="43" spans="1:5" ht="16.399999999999999" x14ac:dyDescent="0.3">
      <c r="A43" s="59"/>
      <c r="B43" s="33" t="s">
        <v>877</v>
      </c>
      <c r="C43" s="139">
        <v>1</v>
      </c>
      <c r="D43" s="145">
        <v>5376</v>
      </c>
      <c r="E43" s="123"/>
    </row>
    <row r="44" spans="1:5" ht="65.45" x14ac:dyDescent="0.3">
      <c r="A44" s="59"/>
      <c r="B44" s="33" t="s">
        <v>878</v>
      </c>
      <c r="C44" s="139">
        <v>2</v>
      </c>
      <c r="D44" s="145">
        <v>10393.6</v>
      </c>
      <c r="E44" s="123"/>
    </row>
    <row r="45" spans="1:5" ht="65.3" customHeight="1" x14ac:dyDescent="0.3">
      <c r="A45" s="59"/>
      <c r="B45" s="33" t="s">
        <v>879</v>
      </c>
      <c r="C45" s="139">
        <v>1</v>
      </c>
      <c r="D45" s="145">
        <v>4480</v>
      </c>
      <c r="E45" s="123"/>
    </row>
    <row r="46" spans="1:5" ht="16.399999999999999" x14ac:dyDescent="0.3">
      <c r="A46" s="50" t="s">
        <v>11</v>
      </c>
      <c r="B46" s="50"/>
      <c r="C46" s="29">
        <f>SUM(C42:C45)</f>
        <v>6</v>
      </c>
      <c r="D46" s="127">
        <f>SUM(D42:D45)</f>
        <v>30284.800000000003</v>
      </c>
      <c r="E46" s="123"/>
    </row>
    <row r="47" spans="1:5" ht="32.75" x14ac:dyDescent="0.3">
      <c r="A47" s="149" t="s">
        <v>880</v>
      </c>
      <c r="B47" s="32" t="s">
        <v>881</v>
      </c>
      <c r="C47" s="136">
        <v>2</v>
      </c>
      <c r="D47" s="145">
        <v>11837.056</v>
      </c>
      <c r="E47" s="123"/>
    </row>
    <row r="48" spans="1:5" ht="16.399999999999999" x14ac:dyDescent="0.3">
      <c r="A48" s="50" t="s">
        <v>11</v>
      </c>
      <c r="B48" s="50"/>
      <c r="C48" s="29">
        <f>SUM(C47:C47)</f>
        <v>2</v>
      </c>
      <c r="D48" s="127">
        <f>SUM(D47:D47)</f>
        <v>11837.056</v>
      </c>
      <c r="E48" s="123"/>
    </row>
    <row r="49" spans="1:5" ht="32.75" x14ac:dyDescent="0.3">
      <c r="A49" s="59" t="s">
        <v>700</v>
      </c>
      <c r="B49" s="33" t="s">
        <v>882</v>
      </c>
      <c r="C49" s="139">
        <v>1</v>
      </c>
      <c r="D49" s="145">
        <v>5017.6000000000004</v>
      </c>
      <c r="E49" s="123"/>
    </row>
    <row r="50" spans="1:5" ht="16.399999999999999" x14ac:dyDescent="0.3">
      <c r="A50" s="59"/>
      <c r="B50" s="33" t="s">
        <v>883</v>
      </c>
      <c r="C50" s="139">
        <v>2</v>
      </c>
      <c r="D50" s="145">
        <v>8960</v>
      </c>
      <c r="E50" s="123"/>
    </row>
    <row r="51" spans="1:5" ht="16.399999999999999" x14ac:dyDescent="0.3">
      <c r="A51" s="59"/>
      <c r="B51" s="33" t="s">
        <v>884</v>
      </c>
      <c r="C51" s="139">
        <v>3</v>
      </c>
      <c r="D51" s="145">
        <v>21235.200000000001</v>
      </c>
      <c r="E51" s="123"/>
    </row>
    <row r="52" spans="1:5" ht="16.399999999999999" x14ac:dyDescent="0.3">
      <c r="A52" s="50" t="s">
        <v>11</v>
      </c>
      <c r="B52" s="50"/>
      <c r="C52" s="29">
        <f>SUM(C49:C51)</f>
        <v>6</v>
      </c>
      <c r="D52" s="127">
        <f>SUM(D49:D51)</f>
        <v>35212.800000000003</v>
      </c>
      <c r="E52" s="123"/>
    </row>
    <row r="53" spans="1:5" ht="32.75" x14ac:dyDescent="0.3">
      <c r="A53" s="59" t="s">
        <v>733</v>
      </c>
      <c r="B53" s="33" t="s">
        <v>885</v>
      </c>
      <c r="C53" s="136">
        <v>1</v>
      </c>
      <c r="D53" s="145">
        <v>7078.4000000000005</v>
      </c>
      <c r="E53" s="123"/>
    </row>
    <row r="54" spans="1:5" ht="31.25" customHeight="1" x14ac:dyDescent="0.3">
      <c r="A54" s="59"/>
      <c r="B54" s="33" t="s">
        <v>886</v>
      </c>
      <c r="C54" s="136">
        <v>1</v>
      </c>
      <c r="D54" s="145">
        <v>5017.6000000000004</v>
      </c>
      <c r="E54" s="123"/>
    </row>
    <row r="55" spans="1:5" ht="107.35" x14ac:dyDescent="0.3">
      <c r="A55" s="59"/>
      <c r="B55" s="33" t="s">
        <v>887</v>
      </c>
      <c r="C55" s="136">
        <v>5</v>
      </c>
      <c r="D55" s="145">
        <v>16665.599999999999</v>
      </c>
      <c r="E55" s="123"/>
    </row>
    <row r="56" spans="1:5" ht="30.15" x14ac:dyDescent="0.3">
      <c r="A56" s="59"/>
      <c r="B56" s="33" t="s">
        <v>888</v>
      </c>
      <c r="C56" s="136">
        <v>1</v>
      </c>
      <c r="D56" s="145">
        <v>5017.6000000000004</v>
      </c>
      <c r="E56" s="123"/>
    </row>
    <row r="57" spans="1:5" ht="16.399999999999999" x14ac:dyDescent="0.3">
      <c r="A57" s="59"/>
      <c r="B57" s="33" t="s">
        <v>889</v>
      </c>
      <c r="C57" s="136">
        <v>3</v>
      </c>
      <c r="D57" s="145">
        <v>21235.200000000001</v>
      </c>
      <c r="E57" s="123"/>
    </row>
    <row r="58" spans="1:5" ht="16.399999999999999" x14ac:dyDescent="0.3">
      <c r="A58" s="50" t="s">
        <v>11</v>
      </c>
      <c r="B58" s="50"/>
      <c r="C58" s="29">
        <f>SUM(C53:C57)</f>
        <v>11</v>
      </c>
      <c r="D58" s="127">
        <f>SUM(D53:D57)</f>
        <v>55014.399999999994</v>
      </c>
      <c r="E58" s="123"/>
    </row>
    <row r="59" spans="1:5" ht="32.75" x14ac:dyDescent="0.3">
      <c r="A59" s="59" t="s">
        <v>31</v>
      </c>
      <c r="B59" s="33" t="s">
        <v>890</v>
      </c>
      <c r="C59" s="139">
        <v>1</v>
      </c>
      <c r="D59" s="145">
        <v>7078.4000000000005</v>
      </c>
      <c r="E59" s="123"/>
    </row>
    <row r="60" spans="1:5" ht="31.25" customHeight="1" x14ac:dyDescent="0.3">
      <c r="A60" s="59"/>
      <c r="B60" s="33" t="s">
        <v>891</v>
      </c>
      <c r="C60" s="139">
        <v>1</v>
      </c>
      <c r="D60" s="145">
        <v>7078.4000000000005</v>
      </c>
      <c r="E60" s="123"/>
    </row>
    <row r="61" spans="1:5" ht="49.1" x14ac:dyDescent="0.3">
      <c r="A61" s="59"/>
      <c r="B61" s="33" t="s">
        <v>892</v>
      </c>
      <c r="C61" s="139">
        <v>1</v>
      </c>
      <c r="D61" s="145">
        <v>7078.4000000000005</v>
      </c>
      <c r="E61" s="123"/>
    </row>
    <row r="62" spans="1:5" ht="49.1" x14ac:dyDescent="0.3">
      <c r="A62" s="59"/>
      <c r="B62" s="33" t="s">
        <v>893</v>
      </c>
      <c r="C62" s="139">
        <v>1</v>
      </c>
      <c r="D62" s="145">
        <v>7078.4000000000005</v>
      </c>
      <c r="E62" s="123"/>
    </row>
    <row r="63" spans="1:5" ht="32.75" x14ac:dyDescent="0.3">
      <c r="A63" s="59"/>
      <c r="B63" s="33" t="s">
        <v>894</v>
      </c>
      <c r="C63" s="139">
        <v>1</v>
      </c>
      <c r="D63" s="145">
        <v>5376</v>
      </c>
      <c r="E63" s="123"/>
    </row>
    <row r="64" spans="1:5" ht="32.75" x14ac:dyDescent="0.3">
      <c r="A64" s="59"/>
      <c r="B64" s="33" t="s">
        <v>895</v>
      </c>
      <c r="C64" s="139">
        <v>1</v>
      </c>
      <c r="D64" s="145">
        <v>5376</v>
      </c>
      <c r="E64" s="123"/>
    </row>
    <row r="65" spans="1:256" ht="16.399999999999999" x14ac:dyDescent="0.3">
      <c r="A65" s="50" t="s">
        <v>11</v>
      </c>
      <c r="B65" s="50"/>
      <c r="C65" s="29">
        <f>SUM(C59:C64)</f>
        <v>6</v>
      </c>
      <c r="D65" s="127">
        <f>SUM(D59:D64)</f>
        <v>39065.600000000006</v>
      </c>
      <c r="E65" s="123"/>
    </row>
    <row r="66" spans="1:256" ht="16.399999999999999" x14ac:dyDescent="0.3">
      <c r="A66" s="123" t="s">
        <v>157</v>
      </c>
      <c r="B66" s="115"/>
      <c r="C66" s="139">
        <v>242</v>
      </c>
      <c r="D66" s="145">
        <v>804585</v>
      </c>
      <c r="E66" s="123"/>
    </row>
    <row r="67" spans="1:256" ht="16.399999999999999" x14ac:dyDescent="0.3">
      <c r="A67" s="50" t="s">
        <v>11</v>
      </c>
      <c r="B67" s="50"/>
      <c r="C67" s="126">
        <f>SUM(C66:C66)</f>
        <v>242</v>
      </c>
      <c r="D67" s="127">
        <f>SUM(D66:D66)</f>
        <v>804585</v>
      </c>
      <c r="E67" s="123"/>
    </row>
    <row r="68" spans="1:256" ht="16.399999999999999" x14ac:dyDescent="0.3">
      <c r="A68" s="133" t="s">
        <v>16</v>
      </c>
      <c r="B68" s="133"/>
      <c r="C68" s="130">
        <f>C7+C12+C14+C18+C22+C30+C33+C41+C46+C48+C52+C58+C65+C67</f>
        <v>314</v>
      </c>
      <c r="D68" s="142">
        <f>D7+D12+D14+D18+D22+D30+D33+D41+D46+D48+D52+D58+D65+D67</f>
        <v>1199999.656</v>
      </c>
      <c r="E68" s="123"/>
    </row>
    <row r="69" spans="1:256" ht="16.399999999999999" x14ac:dyDescent="0.3"/>
    <row r="70" spans="1:256" ht="16.399999999999999" x14ac:dyDescent="0.3"/>
    <row r="71" spans="1:256" ht="16.399999999999999" x14ac:dyDescent="0.3"/>
    <row r="72" spans="1:256" ht="16.399999999999999" x14ac:dyDescent="0.3"/>
    <row r="73" spans="1:256" s="122" customFormat="1" ht="16.399999999999999" x14ac:dyDescent="0.3">
      <c r="A73" s="54"/>
      <c r="B73" s="54"/>
      <c r="C73" s="54"/>
      <c r="D73" s="143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</row>
    <row r="74" spans="1:256" s="122" customFormat="1" ht="16.399999999999999" x14ac:dyDescent="0.3">
      <c r="A74" s="54"/>
      <c r="B74" s="54"/>
      <c r="C74" s="54"/>
      <c r="D74" s="143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</row>
    <row r="75" spans="1:256" s="122" customFormat="1" ht="16.399999999999999" x14ac:dyDescent="0.3">
      <c r="A75" s="54"/>
      <c r="B75" s="54"/>
      <c r="C75" s="54"/>
      <c r="D75" s="143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</row>
    <row r="76" spans="1:256" s="122" customFormat="1" ht="16.399999999999999" x14ac:dyDescent="0.3">
      <c r="A76" s="54"/>
      <c r="B76" s="54"/>
      <c r="C76" s="54"/>
      <c r="D76" s="143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IV76" s="122">
        <f>SUM(C76:IU76)</f>
        <v>0</v>
      </c>
    </row>
    <row r="77" spans="1:256" s="122" customFormat="1" ht="16.399999999999999" x14ac:dyDescent="0.3">
      <c r="A77" s="54"/>
      <c r="B77" s="54"/>
      <c r="C77" s="54"/>
      <c r="D77" s="143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</row>
  </sheetData>
  <mergeCells count="27">
    <mergeCell ref="A65:B65"/>
    <mergeCell ref="A67:B67"/>
    <mergeCell ref="A68:B68"/>
    <mergeCell ref="A48:B48"/>
    <mergeCell ref="A49:A51"/>
    <mergeCell ref="A52:B52"/>
    <mergeCell ref="A53:A57"/>
    <mergeCell ref="A58:B58"/>
    <mergeCell ref="A59:A64"/>
    <mergeCell ref="A31:A32"/>
    <mergeCell ref="A33:B33"/>
    <mergeCell ref="A34:A40"/>
    <mergeCell ref="A41:B41"/>
    <mergeCell ref="A42:A45"/>
    <mergeCell ref="A46:B46"/>
    <mergeCell ref="A15:A17"/>
    <mergeCell ref="A18:B18"/>
    <mergeCell ref="A19:A21"/>
    <mergeCell ref="A22:B22"/>
    <mergeCell ref="A23:A29"/>
    <mergeCell ref="A30:B30"/>
    <mergeCell ref="A1:D1"/>
    <mergeCell ref="A3:A6"/>
    <mergeCell ref="A7:B7"/>
    <mergeCell ref="A8:A11"/>
    <mergeCell ref="A12:B12"/>
    <mergeCell ref="A14:B14"/>
  </mergeCells>
  <phoneticPr fontId="11" type="noConversion"/>
  <conditionalFormatting sqref="B10:B11">
    <cfRule type="expression" dxfId="71" priority="12" stopIfTrue="1">
      <formula>AND(COUNTIF($B$10:$B$11, B10)&gt;1,NOT(ISBLANK(B10)))</formula>
    </cfRule>
  </conditionalFormatting>
  <conditionalFormatting sqref="B19:B21">
    <cfRule type="expression" dxfId="70" priority="13" stopIfTrue="1">
      <formula>AND(COUNTIF($B$19:$B$21, B19)&gt;1,NOT(ISBLANK(B19)))</formula>
    </cfRule>
  </conditionalFormatting>
  <conditionalFormatting sqref="B47">
    <cfRule type="expression" dxfId="69" priority="16" stopIfTrue="1">
      <formula>AND(COUNTIF($B$47:$B$47, B47)&gt;1,NOT(ISBLANK(B47)))</formula>
    </cfRule>
  </conditionalFormatting>
  <conditionalFormatting sqref="B47">
    <cfRule type="expression" dxfId="68" priority="15" stopIfTrue="1">
      <formula>AND(COUNTIF($B$47:$B$47, B47)&gt;1,NOT(ISBLANK(B47)))</formula>
    </cfRule>
  </conditionalFormatting>
  <conditionalFormatting sqref="B47">
    <cfRule type="expression" dxfId="67" priority="14" stopIfTrue="1">
      <formula>AND(COUNTIF($B$47:$B$47, B47)&gt;1,NOT(ISBLANK(B47)))</formula>
    </cfRule>
  </conditionalFormatting>
  <conditionalFormatting sqref="B51">
    <cfRule type="expression" dxfId="66" priority="17" stopIfTrue="1">
      <formula>AND(COUNTIF($B$51:$B$51, B51)&gt;1,NOT(ISBLANK(B51)))</formula>
    </cfRule>
  </conditionalFormatting>
  <conditionalFormatting sqref="B60:B62">
    <cfRule type="expression" dxfId="65" priority="20" stopIfTrue="1">
      <formula>AND(COUNTIF($B$60:$B$62, B60)&gt;1,NOT(ISBLANK(B60)))</formula>
    </cfRule>
  </conditionalFormatting>
  <conditionalFormatting sqref="B60:B62">
    <cfRule type="expression" dxfId="64" priority="19" stopIfTrue="1">
      <formula>AND(COUNTIF($B$60:$B$62, B60)&gt;1,NOT(ISBLANK(B60)))</formula>
    </cfRule>
  </conditionalFormatting>
  <conditionalFormatting sqref="B60:B62">
    <cfRule type="expression" dxfId="63" priority="18" stopIfTrue="1">
      <formula>AND(COUNTIF($B$60:$B$62, B60)&gt;1,NOT(ISBLANK(B60)))</formula>
    </cfRule>
  </conditionalFormatting>
  <conditionalFormatting sqref="B63">
    <cfRule type="expression" dxfId="62" priority="21" stopIfTrue="1">
      <formula>AND(COUNTIF($B$63:$B$63, B63)&gt;1,NOT(ISBLANK(B63)))</formula>
    </cfRule>
  </conditionalFormatting>
  <conditionalFormatting sqref="B64">
    <cfRule type="expression" dxfId="61" priority="22" stopIfTrue="1">
      <formula>AND(COUNTIF($B$64:$B$64, B64)&gt;1,NOT(ISBLANK(B64)))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19C9F-2581-411B-9800-B296F26FEE7B}">
  <dimension ref="A1:IV50"/>
  <sheetViews>
    <sheetView workbookViewId="0">
      <selection sqref="A1:D1"/>
    </sheetView>
  </sheetViews>
  <sheetFormatPr defaultColWidth="10.25" defaultRowHeight="16.55" x14ac:dyDescent="0.3"/>
  <cols>
    <col min="1" max="1" width="16.5" style="54" customWidth="1"/>
    <col min="2" max="2" width="48" style="54" customWidth="1"/>
    <col min="3" max="3" width="13.25" style="54" customWidth="1"/>
    <col min="4" max="4" width="23.5" style="143" customWidth="1"/>
    <col min="5" max="6" width="10.25" style="54" customWidth="1"/>
    <col min="7" max="7" width="13" style="54" customWidth="1"/>
    <col min="8" max="8" width="10.25" style="54" customWidth="1"/>
    <col min="9" max="16384" width="10.25" style="54"/>
  </cols>
  <sheetData>
    <row r="1" spans="1:5" ht="16.2" customHeight="1" x14ac:dyDescent="0.3">
      <c r="A1" s="132" t="s">
        <v>896</v>
      </c>
      <c r="B1" s="132"/>
      <c r="C1" s="132"/>
      <c r="D1" s="132"/>
      <c r="E1" s="123"/>
    </row>
    <row r="2" spans="1:5" ht="16.399999999999999" x14ac:dyDescent="0.3">
      <c r="A2" s="121" t="s">
        <v>2</v>
      </c>
      <c r="B2" s="123" t="s">
        <v>88</v>
      </c>
      <c r="C2" s="123" t="s">
        <v>4</v>
      </c>
      <c r="D2" s="124" t="s">
        <v>89</v>
      </c>
      <c r="E2" s="123" t="s">
        <v>625</v>
      </c>
    </row>
    <row r="3" spans="1:5" ht="36.65" x14ac:dyDescent="0.3">
      <c r="A3" s="59" t="s">
        <v>712</v>
      </c>
      <c r="B3" s="151" t="s">
        <v>897</v>
      </c>
      <c r="C3" s="136">
        <v>1</v>
      </c>
      <c r="D3" s="145">
        <v>4114</v>
      </c>
      <c r="E3" s="123"/>
    </row>
    <row r="4" spans="1:5" ht="36.65" x14ac:dyDescent="0.3">
      <c r="A4" s="59"/>
      <c r="B4" s="152" t="s">
        <v>898</v>
      </c>
      <c r="C4" s="136">
        <v>1</v>
      </c>
      <c r="D4" s="145">
        <v>4525</v>
      </c>
      <c r="E4" s="123"/>
    </row>
    <row r="5" spans="1:5" ht="36.65" x14ac:dyDescent="0.3">
      <c r="A5" s="59"/>
      <c r="B5" s="152" t="s">
        <v>899</v>
      </c>
      <c r="C5" s="136">
        <v>1</v>
      </c>
      <c r="D5" s="145">
        <v>4114</v>
      </c>
      <c r="E5" s="123"/>
    </row>
    <row r="6" spans="1:5" ht="31.25" customHeight="1" x14ac:dyDescent="0.3">
      <c r="A6" s="59"/>
      <c r="B6" s="152" t="s">
        <v>900</v>
      </c>
      <c r="C6" s="136">
        <v>1</v>
      </c>
      <c r="D6" s="145">
        <v>4525</v>
      </c>
      <c r="E6" s="123"/>
    </row>
    <row r="7" spans="1:5" ht="16.399999999999999" x14ac:dyDescent="0.3">
      <c r="A7" s="50" t="s">
        <v>11</v>
      </c>
      <c r="B7" s="50"/>
      <c r="C7" s="29">
        <f>SUM(C3:C6)</f>
        <v>4</v>
      </c>
      <c r="D7" s="127">
        <f>SUM(D3:D6)</f>
        <v>17278</v>
      </c>
      <c r="E7" s="123"/>
    </row>
    <row r="8" spans="1:5" ht="36" x14ac:dyDescent="0.3">
      <c r="A8" s="59" t="s">
        <v>729</v>
      </c>
      <c r="B8" s="153" t="s">
        <v>901</v>
      </c>
      <c r="C8" s="136">
        <v>1</v>
      </c>
      <c r="D8" s="145">
        <v>6499</v>
      </c>
      <c r="E8" s="123"/>
    </row>
    <row r="9" spans="1:5" ht="18.350000000000001" x14ac:dyDescent="0.3">
      <c r="A9" s="59"/>
      <c r="B9" s="154" t="s">
        <v>902</v>
      </c>
      <c r="C9" s="136">
        <v>1</v>
      </c>
      <c r="D9" s="145">
        <v>3949</v>
      </c>
      <c r="E9" s="123"/>
    </row>
    <row r="10" spans="1:5" ht="36.65" x14ac:dyDescent="0.3">
      <c r="A10" s="59"/>
      <c r="B10" s="151" t="s">
        <v>903</v>
      </c>
      <c r="C10" s="136">
        <v>1</v>
      </c>
      <c r="D10" s="145">
        <v>4114</v>
      </c>
      <c r="E10" s="123"/>
    </row>
    <row r="11" spans="1:5" ht="18.350000000000001" x14ac:dyDescent="0.3">
      <c r="A11" s="59"/>
      <c r="B11" s="153" t="s">
        <v>904</v>
      </c>
      <c r="C11" s="136">
        <v>1</v>
      </c>
      <c r="D11" s="145">
        <v>2468</v>
      </c>
      <c r="E11" s="123"/>
    </row>
    <row r="12" spans="1:5" ht="16.399999999999999" x14ac:dyDescent="0.3">
      <c r="A12" s="50" t="s">
        <v>11</v>
      </c>
      <c r="B12" s="50"/>
      <c r="C12" s="29">
        <f>SUM(C8:C11)</f>
        <v>4</v>
      </c>
      <c r="D12" s="127">
        <f>SUM(D8:D11)</f>
        <v>17030</v>
      </c>
      <c r="E12" s="123"/>
    </row>
    <row r="13" spans="1:5" s="148" customFormat="1" ht="144" x14ac:dyDescent="0.3">
      <c r="A13" s="146" t="s">
        <v>851</v>
      </c>
      <c r="B13" s="153" t="s">
        <v>905</v>
      </c>
      <c r="C13" s="136">
        <v>3</v>
      </c>
      <c r="D13" s="145">
        <v>16783</v>
      </c>
      <c r="E13" s="147"/>
    </row>
    <row r="14" spans="1:5" ht="16.399999999999999" x14ac:dyDescent="0.3">
      <c r="A14" s="150" t="s">
        <v>11</v>
      </c>
      <c r="B14" s="150"/>
      <c r="C14" s="29">
        <f>SUM(C13:C13)</f>
        <v>3</v>
      </c>
      <c r="D14" s="127">
        <f>SUM(D13:D13)</f>
        <v>16783</v>
      </c>
      <c r="E14" s="123"/>
    </row>
    <row r="15" spans="1:5" ht="18.350000000000001" x14ac:dyDescent="0.3">
      <c r="A15" s="59" t="s">
        <v>20</v>
      </c>
      <c r="B15" s="152" t="s">
        <v>906</v>
      </c>
      <c r="C15" s="136">
        <v>1</v>
      </c>
      <c r="D15" s="145">
        <v>4114</v>
      </c>
      <c r="E15" s="123"/>
    </row>
    <row r="16" spans="1:5" ht="18.350000000000001" x14ac:dyDescent="0.3">
      <c r="A16" s="59"/>
      <c r="B16" s="152" t="s">
        <v>907</v>
      </c>
      <c r="C16" s="136">
        <v>1</v>
      </c>
      <c r="D16" s="145">
        <v>4114</v>
      </c>
      <c r="E16" s="123"/>
    </row>
    <row r="17" spans="1:5" ht="18.350000000000001" x14ac:dyDescent="0.3">
      <c r="A17" s="59"/>
      <c r="B17" s="154" t="s">
        <v>908</v>
      </c>
      <c r="C17" s="136">
        <v>1</v>
      </c>
      <c r="D17" s="145">
        <v>4525</v>
      </c>
      <c r="E17" s="123"/>
    </row>
    <row r="18" spans="1:5" ht="36.65" x14ac:dyDescent="0.3">
      <c r="A18" s="59"/>
      <c r="B18" s="152" t="s">
        <v>909</v>
      </c>
      <c r="C18" s="136">
        <v>1</v>
      </c>
      <c r="D18" s="145">
        <v>3949</v>
      </c>
      <c r="E18" s="123"/>
    </row>
    <row r="19" spans="1:5" ht="16.399999999999999" x14ac:dyDescent="0.3">
      <c r="A19" s="50" t="s">
        <v>11</v>
      </c>
      <c r="B19" s="50"/>
      <c r="C19" s="29">
        <f>SUM(C15:C18)</f>
        <v>4</v>
      </c>
      <c r="D19" s="127">
        <f>SUM(D15:D18)</f>
        <v>16702</v>
      </c>
      <c r="E19" s="123"/>
    </row>
    <row r="20" spans="1:5" ht="36.65" x14ac:dyDescent="0.3">
      <c r="A20" s="156" t="s">
        <v>856</v>
      </c>
      <c r="B20" s="151" t="s">
        <v>910</v>
      </c>
      <c r="C20" s="136">
        <v>1</v>
      </c>
      <c r="D20" s="145">
        <v>2879</v>
      </c>
      <c r="E20" s="123"/>
    </row>
    <row r="21" spans="1:5" ht="18.350000000000001" x14ac:dyDescent="0.3">
      <c r="A21" s="156"/>
      <c r="B21" s="152" t="s">
        <v>911</v>
      </c>
      <c r="C21" s="136">
        <v>1</v>
      </c>
      <c r="D21" s="145">
        <v>4525</v>
      </c>
      <c r="E21" s="123"/>
    </row>
    <row r="22" spans="1:5" ht="16.399999999999999" x14ac:dyDescent="0.3">
      <c r="A22" s="157" t="s">
        <v>11</v>
      </c>
      <c r="B22" s="157"/>
      <c r="C22" s="29">
        <f>SUM(C20:C21)</f>
        <v>2</v>
      </c>
      <c r="D22" s="127">
        <f>SUM(D20:D21)</f>
        <v>7404</v>
      </c>
      <c r="E22" s="123"/>
    </row>
    <row r="23" spans="1:5" ht="18.350000000000001" x14ac:dyDescent="0.3">
      <c r="A23" s="149" t="s">
        <v>13</v>
      </c>
      <c r="B23" s="155" t="s">
        <v>912</v>
      </c>
      <c r="C23" s="136">
        <v>1</v>
      </c>
      <c r="D23" s="145">
        <v>4500</v>
      </c>
      <c r="E23" s="123"/>
    </row>
    <row r="24" spans="1:5" ht="16.399999999999999" x14ac:dyDescent="0.3">
      <c r="A24" s="50" t="s">
        <v>11</v>
      </c>
      <c r="B24" s="50"/>
      <c r="C24" s="29">
        <f>SUM(C23:C23)</f>
        <v>1</v>
      </c>
      <c r="D24" s="127">
        <f>SUM(D23:D23)</f>
        <v>4500</v>
      </c>
      <c r="E24" s="123"/>
    </row>
    <row r="25" spans="1:5" ht="236.95" x14ac:dyDescent="0.3">
      <c r="A25" s="149" t="s">
        <v>693</v>
      </c>
      <c r="B25" s="153" t="s">
        <v>913</v>
      </c>
      <c r="C25" s="136">
        <v>9</v>
      </c>
      <c r="D25" s="145">
        <v>29617</v>
      </c>
      <c r="E25" s="123"/>
    </row>
    <row r="26" spans="1:5" ht="16.399999999999999" x14ac:dyDescent="0.3">
      <c r="A26" s="50" t="s">
        <v>11</v>
      </c>
      <c r="B26" s="50"/>
      <c r="C26" s="29">
        <f>SUM(C25:C25)</f>
        <v>9</v>
      </c>
      <c r="D26" s="127">
        <f>SUM(D25:D25)</f>
        <v>29617</v>
      </c>
      <c r="E26" s="123"/>
    </row>
    <row r="27" spans="1:5" ht="73.349999999999994" x14ac:dyDescent="0.3">
      <c r="A27" s="146" t="s">
        <v>700</v>
      </c>
      <c r="B27" s="152" t="s">
        <v>914</v>
      </c>
      <c r="C27" s="139">
        <v>3</v>
      </c>
      <c r="D27" s="145">
        <v>13821</v>
      </c>
      <c r="E27" s="123"/>
    </row>
    <row r="28" spans="1:5" ht="65.3" customHeight="1" x14ac:dyDescent="0.3">
      <c r="A28" s="50" t="s">
        <v>11</v>
      </c>
      <c r="B28" s="50"/>
      <c r="C28" s="29">
        <f>SUM(C27:C27)</f>
        <v>3</v>
      </c>
      <c r="D28" s="127">
        <f>SUM(D27:D27)</f>
        <v>13821</v>
      </c>
      <c r="E28" s="123"/>
    </row>
    <row r="29" spans="1:5" ht="31.25" customHeight="1" x14ac:dyDescent="0.3">
      <c r="A29" s="59" t="s">
        <v>31</v>
      </c>
      <c r="B29" s="152" t="s">
        <v>915</v>
      </c>
      <c r="C29" s="139">
        <v>1</v>
      </c>
      <c r="D29" s="145">
        <v>4114</v>
      </c>
      <c r="E29" s="123"/>
    </row>
    <row r="30" spans="1:5" ht="18.350000000000001" x14ac:dyDescent="0.3">
      <c r="A30" s="59"/>
      <c r="B30" s="152" t="s">
        <v>916</v>
      </c>
      <c r="C30" s="139">
        <v>1</v>
      </c>
      <c r="D30" s="145">
        <v>4114</v>
      </c>
      <c r="E30" s="123"/>
    </row>
    <row r="31" spans="1:5" ht="18.350000000000001" x14ac:dyDescent="0.3">
      <c r="A31" s="59"/>
      <c r="B31" s="151" t="s">
        <v>917</v>
      </c>
      <c r="C31" s="139">
        <v>1</v>
      </c>
      <c r="D31" s="145">
        <v>4114</v>
      </c>
      <c r="E31" s="123"/>
    </row>
    <row r="32" spans="1:5" ht="18.350000000000001" x14ac:dyDescent="0.3">
      <c r="A32" s="59"/>
      <c r="B32" s="152" t="s">
        <v>918</v>
      </c>
      <c r="C32" s="139">
        <v>1</v>
      </c>
      <c r="D32" s="145">
        <v>4607</v>
      </c>
      <c r="E32" s="123"/>
    </row>
    <row r="33" spans="1:16" ht="16.399999999999999" x14ac:dyDescent="0.3">
      <c r="A33" s="50" t="s">
        <v>11</v>
      </c>
      <c r="B33" s="50"/>
      <c r="C33" s="29">
        <f>SUM(C29:C32)</f>
        <v>4</v>
      </c>
      <c r="D33" s="127">
        <f>SUM(D29:D32)</f>
        <v>16949</v>
      </c>
      <c r="E33" s="123"/>
    </row>
    <row r="34" spans="1:16" ht="16.399999999999999" x14ac:dyDescent="0.3">
      <c r="A34" s="123" t="s">
        <v>157</v>
      </c>
      <c r="B34" s="115"/>
      <c r="C34" s="139">
        <v>399</v>
      </c>
      <c r="D34" s="145">
        <v>960032</v>
      </c>
      <c r="E34" s="123"/>
    </row>
    <row r="35" spans="1:16" ht="31.25" customHeight="1" x14ac:dyDescent="0.3">
      <c r="A35" s="50" t="s">
        <v>11</v>
      </c>
      <c r="B35" s="50"/>
      <c r="C35" s="126">
        <f>SUM(C34:C34)</f>
        <v>399</v>
      </c>
      <c r="D35" s="127">
        <f>SUM(D34:D34)</f>
        <v>960032</v>
      </c>
      <c r="E35" s="123"/>
    </row>
    <row r="36" spans="1:16" ht="16.399999999999999" x14ac:dyDescent="0.3">
      <c r="A36" s="133" t="s">
        <v>16</v>
      </c>
      <c r="B36" s="133"/>
      <c r="C36" s="130">
        <f>C7+C12+C14+C19+C22+C24+C26+C28+C33+C35</f>
        <v>433</v>
      </c>
      <c r="D36" s="142">
        <f>D7+D12+D14+D19+D22+D24+D26+D28+D33+D35</f>
        <v>1100116</v>
      </c>
      <c r="E36" s="123"/>
    </row>
    <row r="37" spans="1:16" ht="16.399999999999999" x14ac:dyDescent="0.3"/>
    <row r="38" spans="1:16" ht="16.399999999999999" x14ac:dyDescent="0.3"/>
    <row r="39" spans="1:16" ht="16.399999999999999" x14ac:dyDescent="0.3"/>
    <row r="40" spans="1:16" ht="16.399999999999999" x14ac:dyDescent="0.3"/>
    <row r="41" spans="1:16" ht="16.399999999999999" x14ac:dyDescent="0.3"/>
    <row r="42" spans="1:16" ht="16.399999999999999" x14ac:dyDescent="0.3"/>
    <row r="43" spans="1:16" ht="16.399999999999999" x14ac:dyDescent="0.3"/>
    <row r="44" spans="1:16" ht="16.399999999999999" x14ac:dyDescent="0.3"/>
    <row r="45" spans="1:16" ht="16.399999999999999" x14ac:dyDescent="0.3"/>
    <row r="46" spans="1:16" s="122" customFormat="1" ht="16.399999999999999" x14ac:dyDescent="0.3">
      <c r="A46" s="54"/>
      <c r="B46" s="54"/>
      <c r="C46" s="54"/>
      <c r="D46" s="143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</row>
    <row r="47" spans="1:16" s="122" customFormat="1" ht="16.399999999999999" x14ac:dyDescent="0.3">
      <c r="A47" s="54"/>
      <c r="B47" s="54"/>
      <c r="C47" s="54"/>
      <c r="D47" s="14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</row>
    <row r="48" spans="1:16" s="122" customFormat="1" ht="16.399999999999999" x14ac:dyDescent="0.3">
      <c r="A48" s="54"/>
      <c r="B48" s="54"/>
      <c r="C48" s="54"/>
      <c r="D48" s="143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</row>
    <row r="49" spans="1:256" s="122" customFormat="1" ht="16.399999999999999" x14ac:dyDescent="0.3">
      <c r="A49" s="54"/>
      <c r="B49" s="54"/>
      <c r="C49" s="54"/>
      <c r="D49" s="143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IV49" s="122">
        <f>SUM(C49:IU49)</f>
        <v>0</v>
      </c>
    </row>
    <row r="50" spans="1:256" s="122" customFormat="1" ht="16.399999999999999" x14ac:dyDescent="0.3">
      <c r="A50" s="54"/>
      <c r="B50" s="54"/>
      <c r="C50" s="54"/>
      <c r="D50" s="143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</row>
  </sheetData>
  <mergeCells count="17">
    <mergeCell ref="A28:B28"/>
    <mergeCell ref="A29:A32"/>
    <mergeCell ref="A33:B33"/>
    <mergeCell ref="A35:B35"/>
    <mergeCell ref="A36:B36"/>
    <mergeCell ref="A15:A18"/>
    <mergeCell ref="A19:B19"/>
    <mergeCell ref="A20:A21"/>
    <mergeCell ref="A22:B22"/>
    <mergeCell ref="A24:B24"/>
    <mergeCell ref="A26:B26"/>
    <mergeCell ref="A1:D1"/>
    <mergeCell ref="A3:A6"/>
    <mergeCell ref="A7:B7"/>
    <mergeCell ref="A8:A11"/>
    <mergeCell ref="A12:B12"/>
    <mergeCell ref="A14:B14"/>
  </mergeCells>
  <phoneticPr fontId="11" type="noConversion"/>
  <conditionalFormatting sqref="B11">
    <cfRule type="expression" dxfId="60" priority="26" stopIfTrue="1">
      <formula>AND(COUNTIF($B$11:$B$11, B11)&gt;1,NOT(ISBLANK(B11)))</formula>
    </cfRule>
  </conditionalFormatting>
  <conditionalFormatting sqref="B13">
    <cfRule type="expression" dxfId="59" priority="29" stopIfTrue="1">
      <formula>AND(COUNTIF($B$13:$B$13, B13)&gt;1,NOT(ISBLANK(B13)))</formula>
    </cfRule>
  </conditionalFormatting>
  <conditionalFormatting sqref="B13">
    <cfRule type="expression" dxfId="58" priority="30" stopIfTrue="1">
      <formula>AND(COUNTIF($B$13:$B$13, B13)&gt;1,NOT(ISBLANK(B13)))</formula>
    </cfRule>
  </conditionalFormatting>
  <conditionalFormatting sqref="B15:B16">
    <cfRule type="expression" dxfId="57" priority="34" stopIfTrue="1">
      <formula>AND(COUNTIF($B$15:$B$16, B15)&gt;1,NOT(ISBLANK(B15)))</formula>
    </cfRule>
  </conditionalFormatting>
  <conditionalFormatting sqref="B15:B16">
    <cfRule type="expression" dxfId="56" priority="32" stopIfTrue="1">
      <formula>AND(COUNTIF($B$15:$B$16, B15)&gt;1,NOT(ISBLANK(B15)))</formula>
    </cfRule>
  </conditionalFormatting>
  <conditionalFormatting sqref="B15:B18">
    <cfRule type="expression" dxfId="55" priority="31" stopIfTrue="1">
      <formula>AND(COUNTIF($B$15:$B$18, B15)&gt;1,NOT(ISBLANK(B15)))</formula>
    </cfRule>
  </conditionalFormatting>
  <conditionalFormatting sqref="B15:B16">
    <cfRule type="expression" dxfId="54" priority="33" stopIfTrue="1">
      <formula>AND(COUNTIF($B$15:$B$18, B15)&gt;1,NOT(ISBLANK(B15)))</formula>
    </cfRule>
  </conditionalFormatting>
  <conditionalFormatting sqref="B17">
    <cfRule type="expression" dxfId="53" priority="43" stopIfTrue="1">
      <formula>AND(COUNTIF($B$15:$B$18, B17)&gt;1,NOT(ISBLANK(B17)))</formula>
    </cfRule>
  </conditionalFormatting>
  <conditionalFormatting sqref="B18">
    <cfRule type="expression" dxfId="52" priority="45" stopIfTrue="1">
      <formula>AND(COUNTIF($B$15:$B$18, B18)&gt;1,NOT(ISBLANK(B18)))</formula>
    </cfRule>
  </conditionalFormatting>
  <conditionalFormatting sqref="B17">
    <cfRule type="expression" dxfId="51" priority="42" stopIfTrue="1">
      <formula>AND(COUNTIF($B$17:$B$18, B17)&gt;1,NOT(ISBLANK(B17)))</formula>
    </cfRule>
  </conditionalFormatting>
  <conditionalFormatting sqref="B17:B18">
    <cfRule type="expression" dxfId="50" priority="41" stopIfTrue="1">
      <formula>AND(COUNTIF($B$17:$B$18, B17)&gt;1,NOT(ISBLANK(B17)))</formula>
    </cfRule>
  </conditionalFormatting>
  <conditionalFormatting sqref="B18">
    <cfRule type="expression" dxfId="49" priority="44" stopIfTrue="1">
      <formula>AND(COUNTIF($B$17:$B$18, B18)&gt;1,NOT(ISBLANK(B18)))</formula>
    </cfRule>
  </conditionalFormatting>
  <conditionalFormatting sqref="B20:B21">
    <cfRule type="expression" dxfId="48" priority="46" stopIfTrue="1">
      <formula>AND(COUNTIF($B$20:$B$21, B20)&gt;1,NOT(ISBLANK(B20)))</formula>
    </cfRule>
  </conditionalFormatting>
  <conditionalFormatting sqref="B25">
    <cfRule type="expression" dxfId="47" priority="47" stopIfTrue="1">
      <formula>AND(COUNTIF($B$25:$B$25, B25)&gt;1,NOT(ISBLANK(B25)))</formula>
    </cfRule>
  </conditionalFormatting>
  <conditionalFormatting sqref="B25">
    <cfRule type="expression" dxfId="46" priority="48" stopIfTrue="1">
      <formula>AND(COUNTIF($B$25:$B$25, B25)&gt;1,NOT(ISBLANK(B25)))</formula>
    </cfRule>
  </conditionalFormatting>
  <conditionalFormatting sqref="B27">
    <cfRule type="expression" dxfId="45" priority="49" stopIfTrue="1">
      <formula>AND(COUNTIF($B$27:$B$27, B27)&gt;1,NOT(ISBLANK(B27)))</formula>
    </cfRule>
  </conditionalFormatting>
  <conditionalFormatting sqref="B27">
    <cfRule type="expression" dxfId="44" priority="51" stopIfTrue="1">
      <formula>AND(COUNTIF($B$27:$B$27, B27)&gt;1,NOT(ISBLANK(B27)))</formula>
    </cfRule>
  </conditionalFormatting>
  <conditionalFormatting sqref="B27">
    <cfRule type="expression" dxfId="43" priority="52" stopIfTrue="1">
      <formula>AND(COUNTIF($B$27:$B$27, B27)&gt;1,NOT(ISBLANK(B27)))</formula>
    </cfRule>
  </conditionalFormatting>
  <conditionalFormatting sqref="B27">
    <cfRule type="expression" dxfId="42" priority="50" stopIfTrue="1">
      <formula>AND(COUNTIF($B$27:$B$27, B27)&gt;1,NOT(ISBLANK(B27)))</formula>
    </cfRule>
  </conditionalFormatting>
  <conditionalFormatting sqref="B29:B32">
    <cfRule type="expression" dxfId="41" priority="53" stopIfTrue="1">
      <formula>AND(COUNTIF($B$29:$B$32, B29)&gt;1,NOT(ISBLANK(B29)))</formula>
    </cfRule>
  </conditionalFormatting>
  <conditionalFormatting sqref="B29:B32">
    <cfRule type="expression" dxfId="40" priority="54" stopIfTrue="1">
      <formula>AND(COUNTIF($B$29:$B$32, B29)&gt;1,NOT(ISBLANK(B29)))</formula>
    </cfRule>
  </conditionalFormatting>
  <conditionalFormatting sqref="B3:B4">
    <cfRule type="expression" dxfId="39" priority="23" stopIfTrue="1">
      <formula>AND(COUNTIF($B$3:$B$4, B3)&gt;1,NOT(ISBLANK(B3)))</formula>
    </cfRule>
  </conditionalFormatting>
  <conditionalFormatting sqref="B5:B6">
    <cfRule type="expression" dxfId="38" priority="24" stopIfTrue="1">
      <formula>AND(COUNTIF($B$5:$B$6, B5)&gt;1,NOT(ISBLANK(B5)))</formula>
    </cfRule>
  </conditionalFormatting>
  <conditionalFormatting sqref="B10">
    <cfRule type="expression" dxfId="37" priority="36" stopIfTrue="1">
      <formula>AND(COUNTIF($B$8:$B$10, B10)&gt;1,NOT(ISBLANK(B10)))</formula>
    </cfRule>
  </conditionalFormatting>
  <conditionalFormatting sqref="B8">
    <cfRule type="expression" dxfId="36" priority="38" stopIfTrue="1">
      <formula>AND(COUNTIF($B$8:$B$10, B8)&gt;1,NOT(ISBLANK(B8)))</formula>
    </cfRule>
  </conditionalFormatting>
  <conditionalFormatting sqref="B9">
    <cfRule type="expression" dxfId="35" priority="40" stopIfTrue="1">
      <formula>AND(COUNTIF($B$8:$B$10, B9)&gt;1,NOT(ISBLANK(B9)))</formula>
    </cfRule>
  </conditionalFormatting>
  <conditionalFormatting sqref="B10">
    <cfRule type="expression" dxfId="34" priority="35" stopIfTrue="1">
      <formula>AND(COUNTIF($B$8:$B$11, B10)&gt;1,NOT(ISBLANK(B10)))</formula>
    </cfRule>
  </conditionalFormatting>
  <conditionalFormatting sqref="B11">
    <cfRule type="expression" dxfId="33" priority="27" stopIfTrue="1">
      <formula>AND(COUNTIF($B$8:$B$11, B11)&gt;1,NOT(ISBLANK(B11)))</formula>
    </cfRule>
  </conditionalFormatting>
  <conditionalFormatting sqref="B8:B11">
    <cfRule type="expression" dxfId="32" priority="25" stopIfTrue="1">
      <formula>AND(COUNTIF($B$8:$B$11, B8)&gt;1,NOT(ISBLANK(B8)))</formula>
    </cfRule>
  </conditionalFormatting>
  <conditionalFormatting sqref="B8:B9">
    <cfRule type="expression" dxfId="31" priority="37" stopIfTrue="1">
      <formula>AND(COUNTIF($B$8:$B$11, B8)&gt;1,NOT(ISBLANK(B8)))</formula>
    </cfRule>
  </conditionalFormatting>
  <conditionalFormatting sqref="B8 B10:B11">
    <cfRule type="expression" dxfId="30" priority="28" stopIfTrue="1">
      <formula>AND(COUNTIF($B$8:$B$11, B8)&gt;1,NOT(ISBLANK(B8)))</formula>
    </cfRule>
  </conditionalFormatting>
  <conditionalFormatting sqref="B9">
    <cfRule type="expression" dxfId="29" priority="39" stopIfTrue="1">
      <formula>AND(COUNTIF($B$8:$B$11, B9)&gt;1,NOT(ISBLANK(B9)))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24EB-84D0-4200-9F92-72857B03967F}">
  <dimension ref="A1:E48"/>
  <sheetViews>
    <sheetView workbookViewId="0"/>
  </sheetViews>
  <sheetFormatPr defaultColWidth="10.25" defaultRowHeight="16.55" x14ac:dyDescent="0.3"/>
  <cols>
    <col min="1" max="1" width="13.25" customWidth="1"/>
    <col min="2" max="2" width="45.375" customWidth="1"/>
    <col min="3" max="3" width="12.125" customWidth="1"/>
    <col min="4" max="4" width="15.875" customWidth="1"/>
    <col min="5" max="5" width="10.25" customWidth="1"/>
  </cols>
  <sheetData>
    <row r="1" spans="1:5" ht="27" customHeight="1" x14ac:dyDescent="0.3">
      <c r="A1" s="12" t="s">
        <v>0</v>
      </c>
      <c r="B1" s="12"/>
      <c r="C1" s="12"/>
      <c r="D1" s="12"/>
      <c r="E1" s="12"/>
    </row>
    <row r="2" spans="1:5" ht="22.25" x14ac:dyDescent="0.3">
      <c r="A2" s="1" t="s">
        <v>18</v>
      </c>
      <c r="B2" s="3"/>
      <c r="C2" s="3"/>
      <c r="D2" s="3"/>
      <c r="E2" s="2"/>
    </row>
    <row r="3" spans="1:5" ht="16.399999999999999" x14ac:dyDescent="0.3">
      <c r="A3" s="3" t="s">
        <v>2</v>
      </c>
      <c r="B3" s="3" t="s">
        <v>3</v>
      </c>
      <c r="C3" s="3" t="s">
        <v>4</v>
      </c>
      <c r="D3" s="3" t="s">
        <v>5</v>
      </c>
      <c r="E3" s="13" t="s">
        <v>19</v>
      </c>
    </row>
    <row r="4" spans="1:5" ht="16.399999999999999" x14ac:dyDescent="0.3">
      <c r="A4" s="7" t="s">
        <v>20</v>
      </c>
      <c r="B4" s="7" t="s">
        <v>21</v>
      </c>
      <c r="C4" s="7" t="s">
        <v>9</v>
      </c>
      <c r="D4" s="14">
        <v>1000</v>
      </c>
      <c r="E4" s="6"/>
    </row>
    <row r="5" spans="1:5" ht="16.399999999999999" x14ac:dyDescent="0.3">
      <c r="A5" s="7"/>
      <c r="B5" s="7" t="s">
        <v>22</v>
      </c>
      <c r="C5" s="7" t="s">
        <v>9</v>
      </c>
      <c r="D5" s="14">
        <v>1000</v>
      </c>
      <c r="E5" s="6"/>
    </row>
    <row r="6" spans="1:5" ht="16.399999999999999" x14ac:dyDescent="0.3">
      <c r="A6" s="7"/>
      <c r="B6" s="7" t="s">
        <v>23</v>
      </c>
      <c r="C6" s="7" t="s">
        <v>9</v>
      </c>
      <c r="D6" s="14">
        <v>1000</v>
      </c>
      <c r="E6" s="6"/>
    </row>
    <row r="7" spans="1:5" ht="16.399999999999999" x14ac:dyDescent="0.3">
      <c r="A7" s="7"/>
      <c r="B7" s="7" t="s">
        <v>24</v>
      </c>
      <c r="C7" s="7" t="s">
        <v>9</v>
      </c>
      <c r="D7" s="14">
        <v>1000</v>
      </c>
      <c r="E7" s="6"/>
    </row>
    <row r="8" spans="1:5" ht="16.399999999999999" x14ac:dyDescent="0.3">
      <c r="A8" s="7"/>
      <c r="B8" s="7" t="s">
        <v>25</v>
      </c>
      <c r="C8" s="7" t="s">
        <v>9</v>
      </c>
      <c r="D8" s="14">
        <v>6950</v>
      </c>
      <c r="E8" s="6"/>
    </row>
    <row r="9" spans="1:5" ht="16.399999999999999" x14ac:dyDescent="0.3">
      <c r="A9" s="7"/>
      <c r="B9" s="7" t="s">
        <v>26</v>
      </c>
      <c r="C9" s="7" t="s">
        <v>9</v>
      </c>
      <c r="D9" s="14">
        <v>6950</v>
      </c>
      <c r="E9" s="6"/>
    </row>
    <row r="10" spans="1:5" ht="16.399999999999999" x14ac:dyDescent="0.3">
      <c r="A10" s="7"/>
      <c r="B10" s="15" t="s">
        <v>11</v>
      </c>
      <c r="C10" s="7" t="s">
        <v>27</v>
      </c>
      <c r="D10" s="11">
        <f>SUM(D4:D9)</f>
        <v>17900</v>
      </c>
      <c r="E10" s="6"/>
    </row>
    <row r="11" spans="1:5" ht="16.399999999999999" x14ac:dyDescent="0.3">
      <c r="A11" s="7" t="s">
        <v>28</v>
      </c>
      <c r="B11" s="7" t="s">
        <v>29</v>
      </c>
      <c r="C11" s="7" t="s">
        <v>30</v>
      </c>
      <c r="D11" s="16">
        <v>47000</v>
      </c>
      <c r="E11" s="6"/>
    </row>
    <row r="12" spans="1:5" ht="16.399999999999999" x14ac:dyDescent="0.3">
      <c r="A12" s="7"/>
      <c r="B12" s="15" t="s">
        <v>11</v>
      </c>
      <c r="C12" s="7" t="s">
        <v>30</v>
      </c>
      <c r="D12" s="11">
        <v>47000</v>
      </c>
      <c r="E12" s="6"/>
    </row>
    <row r="13" spans="1:5" ht="16.399999999999999" x14ac:dyDescent="0.3">
      <c r="A13" s="7" t="s">
        <v>31</v>
      </c>
      <c r="B13" s="7" t="s">
        <v>32</v>
      </c>
      <c r="C13" s="7" t="s">
        <v>9</v>
      </c>
      <c r="D13" s="16">
        <v>7750</v>
      </c>
      <c r="E13" s="6"/>
    </row>
    <row r="14" spans="1:5" ht="16.399999999999999" x14ac:dyDescent="0.3">
      <c r="A14" s="7"/>
      <c r="B14" s="7" t="s">
        <v>33</v>
      </c>
      <c r="C14" s="7" t="s">
        <v>9</v>
      </c>
      <c r="D14" s="16">
        <v>7751</v>
      </c>
      <c r="E14" s="6"/>
    </row>
    <row r="15" spans="1:5" ht="16.399999999999999" x14ac:dyDescent="0.3">
      <c r="A15" s="7"/>
      <c r="B15" s="7" t="s">
        <v>34</v>
      </c>
      <c r="C15" s="7" t="s">
        <v>9</v>
      </c>
      <c r="D15" s="16">
        <v>7752</v>
      </c>
      <c r="E15" s="6"/>
    </row>
    <row r="16" spans="1:5" ht="16.399999999999999" x14ac:dyDescent="0.3">
      <c r="A16" s="7"/>
      <c r="B16" s="7" t="s">
        <v>35</v>
      </c>
      <c r="C16" s="7" t="s">
        <v>9</v>
      </c>
      <c r="D16" s="16">
        <v>7753</v>
      </c>
      <c r="E16" s="6"/>
    </row>
    <row r="17" spans="1:5" ht="16.399999999999999" x14ac:dyDescent="0.3">
      <c r="A17" s="7"/>
      <c r="B17" s="7" t="s">
        <v>36</v>
      </c>
      <c r="C17" s="7" t="s">
        <v>9</v>
      </c>
      <c r="D17" s="16">
        <v>7754</v>
      </c>
      <c r="E17" s="6"/>
    </row>
    <row r="18" spans="1:5" ht="16.399999999999999" x14ac:dyDescent="0.3">
      <c r="A18" s="7"/>
      <c r="B18" s="7" t="s">
        <v>37</v>
      </c>
      <c r="C18" s="7" t="s">
        <v>9</v>
      </c>
      <c r="D18" s="16">
        <v>7755</v>
      </c>
      <c r="E18" s="6"/>
    </row>
    <row r="19" spans="1:5" ht="16.399999999999999" x14ac:dyDescent="0.3">
      <c r="A19" s="7"/>
      <c r="B19" s="7" t="s">
        <v>38</v>
      </c>
      <c r="C19" s="7" t="s">
        <v>9</v>
      </c>
      <c r="D19" s="16">
        <v>7756</v>
      </c>
      <c r="E19" s="6"/>
    </row>
    <row r="20" spans="1:5" ht="16.399999999999999" x14ac:dyDescent="0.3">
      <c r="A20" s="7"/>
      <c r="B20" s="7" t="s">
        <v>39</v>
      </c>
      <c r="C20" s="7" t="s">
        <v>9</v>
      </c>
      <c r="D20" s="16">
        <v>7757</v>
      </c>
      <c r="E20" s="6"/>
    </row>
    <row r="21" spans="1:5" ht="16.399999999999999" x14ac:dyDescent="0.3">
      <c r="A21" s="7"/>
      <c r="B21" s="7" t="s">
        <v>40</v>
      </c>
      <c r="C21" s="7" t="s">
        <v>9</v>
      </c>
      <c r="D21" s="16">
        <v>7758</v>
      </c>
      <c r="E21" s="6"/>
    </row>
    <row r="22" spans="1:5" ht="16.399999999999999" x14ac:dyDescent="0.3">
      <c r="A22" s="7"/>
      <c r="B22" s="7" t="s">
        <v>41</v>
      </c>
      <c r="C22" s="7" t="s">
        <v>9</v>
      </c>
      <c r="D22" s="16">
        <v>7759</v>
      </c>
      <c r="E22" s="6"/>
    </row>
    <row r="23" spans="1:5" ht="16.399999999999999" x14ac:dyDescent="0.3">
      <c r="A23" s="7"/>
      <c r="B23" s="7" t="s">
        <v>42</v>
      </c>
      <c r="C23" s="7" t="s">
        <v>9</v>
      </c>
      <c r="D23" s="16">
        <v>7760</v>
      </c>
      <c r="E23" s="6"/>
    </row>
    <row r="24" spans="1:5" ht="16.399999999999999" x14ac:dyDescent="0.3">
      <c r="A24" s="7"/>
      <c r="B24" s="7" t="s">
        <v>43</v>
      </c>
      <c r="C24" s="7" t="s">
        <v>9</v>
      </c>
      <c r="D24" s="16">
        <v>7761</v>
      </c>
      <c r="E24" s="6"/>
    </row>
    <row r="25" spans="1:5" ht="16.399999999999999" x14ac:dyDescent="0.3">
      <c r="A25" s="7"/>
      <c r="B25" s="7" t="s">
        <v>44</v>
      </c>
      <c r="C25" s="7" t="s">
        <v>9</v>
      </c>
      <c r="D25" s="16">
        <v>7762</v>
      </c>
      <c r="E25" s="6"/>
    </row>
    <row r="26" spans="1:5" ht="16.399999999999999" x14ac:dyDescent="0.3">
      <c r="A26" s="7"/>
      <c r="B26" s="7" t="s">
        <v>45</v>
      </c>
      <c r="C26" s="7" t="s">
        <v>9</v>
      </c>
      <c r="D26" s="16">
        <v>7763</v>
      </c>
      <c r="E26" s="6"/>
    </row>
    <row r="27" spans="1:5" ht="16.399999999999999" x14ac:dyDescent="0.3">
      <c r="A27" s="7"/>
      <c r="B27" s="15" t="s">
        <v>11</v>
      </c>
      <c r="C27" s="7" t="s">
        <v>46</v>
      </c>
      <c r="D27" s="11">
        <f>SUM(D13:D26)</f>
        <v>108591</v>
      </c>
      <c r="E27" s="6"/>
    </row>
    <row r="28" spans="1:5" ht="16.399999999999999" x14ac:dyDescent="0.3">
      <c r="A28" s="7" t="s">
        <v>47</v>
      </c>
      <c r="B28" s="7" t="s">
        <v>48</v>
      </c>
      <c r="C28" s="7" t="s">
        <v>12</v>
      </c>
      <c r="D28" s="16">
        <v>4460</v>
      </c>
      <c r="E28" s="6"/>
    </row>
    <row r="29" spans="1:5" ht="16.399999999999999" x14ac:dyDescent="0.3">
      <c r="A29" s="7"/>
      <c r="B29" s="7" t="s">
        <v>49</v>
      </c>
      <c r="C29" s="7" t="s">
        <v>50</v>
      </c>
      <c r="D29" s="16">
        <v>6420</v>
      </c>
      <c r="E29" s="6"/>
    </row>
    <row r="30" spans="1:5" ht="16.399999999999999" x14ac:dyDescent="0.3">
      <c r="A30" s="7"/>
      <c r="B30" s="7" t="s">
        <v>51</v>
      </c>
      <c r="C30" s="7" t="s">
        <v>52</v>
      </c>
      <c r="D30" s="16">
        <v>19280</v>
      </c>
      <c r="E30" s="6"/>
    </row>
    <row r="31" spans="1:5" ht="16.399999999999999" x14ac:dyDescent="0.3">
      <c r="A31" s="7"/>
      <c r="B31" s="7" t="s">
        <v>53</v>
      </c>
      <c r="C31" s="7" t="s">
        <v>12</v>
      </c>
      <c r="D31" s="16">
        <v>4280</v>
      </c>
      <c r="E31" s="6"/>
    </row>
    <row r="32" spans="1:5" ht="16.399999999999999" x14ac:dyDescent="0.3">
      <c r="A32" s="7"/>
      <c r="B32" s="7" t="s">
        <v>54</v>
      </c>
      <c r="C32" s="7" t="s">
        <v>27</v>
      </c>
      <c r="D32" s="16">
        <v>3560</v>
      </c>
      <c r="E32" s="6"/>
    </row>
    <row r="33" spans="1:5" ht="16.399999999999999" x14ac:dyDescent="0.3">
      <c r="A33" s="7"/>
      <c r="B33" s="7" t="s">
        <v>55</v>
      </c>
      <c r="C33" s="7" t="s">
        <v>12</v>
      </c>
      <c r="D33" s="16">
        <v>4280</v>
      </c>
      <c r="E33" s="6"/>
    </row>
    <row r="34" spans="1:5" ht="16.399999999999999" x14ac:dyDescent="0.3">
      <c r="A34" s="7"/>
      <c r="B34" s="7" t="s">
        <v>56</v>
      </c>
      <c r="C34" s="7" t="s">
        <v>57</v>
      </c>
      <c r="D34" s="16">
        <v>66900</v>
      </c>
      <c r="E34" s="6"/>
    </row>
    <row r="35" spans="1:5" ht="16.399999999999999" x14ac:dyDescent="0.3">
      <c r="A35" s="7"/>
      <c r="B35" s="7" t="s">
        <v>58</v>
      </c>
      <c r="C35" s="7" t="s">
        <v>9</v>
      </c>
      <c r="D35" s="16">
        <v>3120</v>
      </c>
      <c r="E35" s="6"/>
    </row>
    <row r="36" spans="1:5" ht="16.399999999999999" x14ac:dyDescent="0.3">
      <c r="A36" s="7"/>
      <c r="B36" s="7" t="s">
        <v>59</v>
      </c>
      <c r="C36" s="7" t="s">
        <v>9</v>
      </c>
      <c r="D36" s="16">
        <v>3120</v>
      </c>
      <c r="E36" s="6"/>
    </row>
    <row r="37" spans="1:5" ht="16.399999999999999" x14ac:dyDescent="0.3">
      <c r="A37" s="7"/>
      <c r="B37" s="7" t="s">
        <v>60</v>
      </c>
      <c r="C37" s="7" t="s">
        <v>9</v>
      </c>
      <c r="D37" s="16">
        <v>3120</v>
      </c>
      <c r="E37" s="6"/>
    </row>
    <row r="38" spans="1:5" ht="16.399999999999999" x14ac:dyDescent="0.3">
      <c r="A38" s="7"/>
      <c r="B38" s="7" t="s">
        <v>61</v>
      </c>
      <c r="C38" s="7" t="s">
        <v>9</v>
      </c>
      <c r="D38" s="16">
        <v>3120</v>
      </c>
      <c r="E38" s="6"/>
    </row>
    <row r="39" spans="1:5" ht="16.399999999999999" x14ac:dyDescent="0.3">
      <c r="A39" s="7"/>
      <c r="B39" s="7" t="s">
        <v>62</v>
      </c>
      <c r="C39" s="7" t="s">
        <v>9</v>
      </c>
      <c r="D39" s="16">
        <v>3120</v>
      </c>
      <c r="E39" s="6"/>
    </row>
    <row r="40" spans="1:5" ht="16.399999999999999" x14ac:dyDescent="0.3">
      <c r="A40" s="7"/>
      <c r="B40" s="7" t="s">
        <v>63</v>
      </c>
      <c r="C40" s="7" t="s">
        <v>9</v>
      </c>
      <c r="D40" s="16">
        <v>3120</v>
      </c>
      <c r="E40" s="6"/>
    </row>
    <row r="41" spans="1:5" ht="16.399999999999999" x14ac:dyDescent="0.3">
      <c r="A41" s="7"/>
      <c r="B41" s="7" t="s">
        <v>64</v>
      </c>
      <c r="C41" s="7" t="s">
        <v>9</v>
      </c>
      <c r="D41" s="16">
        <v>3120</v>
      </c>
      <c r="E41" s="6"/>
    </row>
    <row r="42" spans="1:5" ht="16.399999999999999" x14ac:dyDescent="0.3">
      <c r="A42" s="7"/>
      <c r="B42" s="7" t="s">
        <v>65</v>
      </c>
      <c r="C42" s="7" t="s">
        <v>9</v>
      </c>
      <c r="D42" s="16">
        <v>3120</v>
      </c>
      <c r="E42" s="6"/>
    </row>
    <row r="43" spans="1:5" ht="16.399999999999999" x14ac:dyDescent="0.3">
      <c r="A43" s="7"/>
      <c r="B43" s="7" t="s">
        <v>66</v>
      </c>
      <c r="C43" s="7" t="s">
        <v>9</v>
      </c>
      <c r="D43" s="16">
        <v>3120</v>
      </c>
      <c r="E43" s="6"/>
    </row>
    <row r="44" spans="1:5" ht="16.399999999999999" x14ac:dyDescent="0.3">
      <c r="A44" s="7"/>
      <c r="B44" s="7" t="s">
        <v>67</v>
      </c>
      <c r="C44" s="7" t="s">
        <v>9</v>
      </c>
      <c r="D44" s="16">
        <v>3120</v>
      </c>
      <c r="E44" s="6"/>
    </row>
    <row r="45" spans="1:5" ht="16.399999999999999" x14ac:dyDescent="0.3">
      <c r="A45" s="7"/>
      <c r="B45" s="15" t="s">
        <v>11</v>
      </c>
      <c r="C45" s="17" t="s">
        <v>68</v>
      </c>
      <c r="D45" s="11">
        <f>SUM(D28:D44)</f>
        <v>140380</v>
      </c>
      <c r="E45" s="6"/>
    </row>
    <row r="46" spans="1:5" ht="16.399999999999999" x14ac:dyDescent="0.3">
      <c r="A46" s="7" t="s">
        <v>13</v>
      </c>
      <c r="B46" s="7" t="s">
        <v>14</v>
      </c>
      <c r="C46" s="17" t="s">
        <v>69</v>
      </c>
      <c r="D46" s="11">
        <v>908860</v>
      </c>
      <c r="E46" s="6"/>
    </row>
    <row r="47" spans="1:5" ht="16.399999999999999" x14ac:dyDescent="0.3">
      <c r="A47" s="7"/>
      <c r="B47" s="15" t="s">
        <v>16</v>
      </c>
      <c r="C47" s="17" t="s">
        <v>70</v>
      </c>
      <c r="D47" s="11">
        <f>D10+D12+D27+D45+D46</f>
        <v>1222731</v>
      </c>
      <c r="E47" s="6"/>
    </row>
    <row r="48" spans="1:5" ht="16.399999999999999" x14ac:dyDescent="0.3">
      <c r="D48" s="18">
        <v>1222731</v>
      </c>
    </row>
  </sheetData>
  <mergeCells count="1">
    <mergeCell ref="A1:E1"/>
  </mergeCells>
  <phoneticPr fontId="11" type="noConversion"/>
  <pageMargins left="0.75000000000000011" right="0.75000000000000011" top="1" bottom="1" header="0.5" footer="0.5"/>
  <pageSetup paperSize="0" fitToWidth="0" fitToHeight="0" orientation="portrait" horizontalDpi="0" verticalDpi="0" copies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2CE88-36E0-4AD1-9378-5ADC910ED4E0}">
  <dimension ref="A1:E34"/>
  <sheetViews>
    <sheetView workbookViewId="0">
      <selection activeCell="G9" sqref="G9"/>
    </sheetView>
  </sheetViews>
  <sheetFormatPr defaultColWidth="10.25" defaultRowHeight="16.55" x14ac:dyDescent="0.3"/>
  <cols>
    <col min="1" max="1" width="16.5" customWidth="1"/>
    <col min="2" max="2" width="48" customWidth="1"/>
    <col min="3" max="3" width="13.25" customWidth="1"/>
    <col min="4" max="4" width="23.5" customWidth="1"/>
    <col min="5" max="6" width="10.25" customWidth="1"/>
  </cols>
  <sheetData>
    <row r="1" spans="1:5" ht="18.350000000000001" x14ac:dyDescent="0.3">
      <c r="A1" s="164" t="s">
        <v>919</v>
      </c>
      <c r="B1" s="164"/>
      <c r="C1" s="164"/>
      <c r="D1" s="164"/>
      <c r="E1" s="123"/>
    </row>
    <row r="2" spans="1:5" ht="16.399999999999999" x14ac:dyDescent="0.3">
      <c r="A2" s="121" t="s">
        <v>2</v>
      </c>
      <c r="B2" s="123" t="s">
        <v>88</v>
      </c>
      <c r="C2" s="123" t="s">
        <v>4</v>
      </c>
      <c r="D2" s="124" t="s">
        <v>89</v>
      </c>
      <c r="E2" s="123" t="s">
        <v>625</v>
      </c>
    </row>
    <row r="3" spans="1:5" ht="65.45" x14ac:dyDescent="0.3">
      <c r="A3" s="59" t="s">
        <v>768</v>
      </c>
      <c r="B3" s="158" t="s">
        <v>920</v>
      </c>
      <c r="C3" s="159">
        <v>2</v>
      </c>
      <c r="D3" s="160">
        <v>9061</v>
      </c>
      <c r="E3" s="123"/>
    </row>
    <row r="4" spans="1:5" ht="32.75" x14ac:dyDescent="0.3">
      <c r="A4" s="59"/>
      <c r="B4" s="158" t="s">
        <v>921</v>
      </c>
      <c r="C4" s="159">
        <v>1</v>
      </c>
      <c r="D4" s="160">
        <v>4692</v>
      </c>
      <c r="E4" s="123"/>
    </row>
    <row r="5" spans="1:5" ht="32.75" x14ac:dyDescent="0.3">
      <c r="A5" s="59"/>
      <c r="B5" s="158" t="s">
        <v>922</v>
      </c>
      <c r="C5" s="159">
        <v>3</v>
      </c>
      <c r="D5" s="160">
        <v>19173</v>
      </c>
      <c r="E5" s="123"/>
    </row>
    <row r="6" spans="1:5" ht="16.399999999999999" x14ac:dyDescent="0.3">
      <c r="A6" s="50" t="s">
        <v>11</v>
      </c>
      <c r="B6" s="50"/>
      <c r="C6" s="29">
        <f>SUM(C3:C5)</f>
        <v>6</v>
      </c>
      <c r="D6" s="127">
        <f>SUM(D3:D5)</f>
        <v>32926</v>
      </c>
      <c r="E6" s="123"/>
    </row>
    <row r="7" spans="1:5" ht="16.399999999999999" x14ac:dyDescent="0.3">
      <c r="A7" s="59" t="s">
        <v>923</v>
      </c>
      <c r="B7" s="161" t="s">
        <v>924</v>
      </c>
      <c r="C7" s="159">
        <v>1</v>
      </c>
      <c r="D7" s="160">
        <v>4045</v>
      </c>
      <c r="E7" s="123"/>
    </row>
    <row r="8" spans="1:5" ht="49.1" x14ac:dyDescent="0.3">
      <c r="A8" s="59"/>
      <c r="B8" s="158" t="s">
        <v>925</v>
      </c>
      <c r="C8" s="159">
        <v>1</v>
      </c>
      <c r="D8" s="160">
        <v>4530</v>
      </c>
      <c r="E8" s="123"/>
    </row>
    <row r="9" spans="1:5" ht="32.75" x14ac:dyDescent="0.3">
      <c r="A9" s="59"/>
      <c r="B9" s="158" t="s">
        <v>926</v>
      </c>
      <c r="C9" s="159">
        <v>1</v>
      </c>
      <c r="D9" s="160">
        <v>4530</v>
      </c>
      <c r="E9" s="123"/>
    </row>
    <row r="10" spans="1:5" ht="16.399999999999999" x14ac:dyDescent="0.3">
      <c r="A10" s="50" t="s">
        <v>11</v>
      </c>
      <c r="B10" s="50"/>
      <c r="C10" s="29">
        <f>SUM(C7:C9)</f>
        <v>3</v>
      </c>
      <c r="D10" s="127">
        <f>SUM(D7:D9)</f>
        <v>13105</v>
      </c>
      <c r="E10" s="123"/>
    </row>
    <row r="11" spans="1:5" ht="16.399999999999999" x14ac:dyDescent="0.3">
      <c r="A11" s="59" t="s">
        <v>31</v>
      </c>
      <c r="B11" s="158" t="s">
        <v>927</v>
      </c>
      <c r="C11" s="159">
        <v>1</v>
      </c>
      <c r="D11" s="160">
        <v>4854</v>
      </c>
      <c r="E11" s="123"/>
    </row>
    <row r="12" spans="1:5" ht="32.75" x14ac:dyDescent="0.3">
      <c r="A12" s="59"/>
      <c r="B12" s="158" t="s">
        <v>928</v>
      </c>
      <c r="C12" s="159">
        <v>1</v>
      </c>
      <c r="D12" s="160">
        <v>6472</v>
      </c>
      <c r="E12" s="123"/>
    </row>
    <row r="13" spans="1:5" ht="32.75" x14ac:dyDescent="0.3">
      <c r="A13" s="59"/>
      <c r="B13" s="158" t="s">
        <v>929</v>
      </c>
      <c r="C13" s="159">
        <v>1</v>
      </c>
      <c r="D13" s="160">
        <v>6472</v>
      </c>
      <c r="E13" s="123"/>
    </row>
    <row r="14" spans="1:5" ht="16.399999999999999" x14ac:dyDescent="0.3">
      <c r="A14" s="50" t="s">
        <v>11</v>
      </c>
      <c r="B14" s="50"/>
      <c r="C14" s="29">
        <f>SUM(C11:C13)</f>
        <v>3</v>
      </c>
      <c r="D14" s="127">
        <f>SUM(D11:D13)</f>
        <v>17798</v>
      </c>
      <c r="E14" s="123"/>
    </row>
    <row r="15" spans="1:5" ht="16.399999999999999" x14ac:dyDescent="0.3">
      <c r="A15" s="59" t="s">
        <v>20</v>
      </c>
      <c r="B15" s="158" t="s">
        <v>930</v>
      </c>
      <c r="C15" s="159">
        <v>1</v>
      </c>
      <c r="D15" s="160">
        <v>6391</v>
      </c>
      <c r="E15" s="123"/>
    </row>
    <row r="16" spans="1:5" ht="49.1" x14ac:dyDescent="0.3">
      <c r="A16" s="59"/>
      <c r="B16" s="158" t="s">
        <v>931</v>
      </c>
      <c r="C16" s="159">
        <v>1</v>
      </c>
      <c r="D16" s="160">
        <v>4854</v>
      </c>
      <c r="E16" s="123"/>
    </row>
    <row r="17" spans="1:5" ht="16.399999999999999" x14ac:dyDescent="0.3">
      <c r="A17" s="59"/>
      <c r="B17" s="158" t="s">
        <v>932</v>
      </c>
      <c r="C17" s="159">
        <v>1</v>
      </c>
      <c r="D17" s="160">
        <v>4045</v>
      </c>
      <c r="E17" s="123"/>
    </row>
    <row r="18" spans="1:5" ht="16.399999999999999" x14ac:dyDescent="0.3">
      <c r="A18" s="59"/>
      <c r="B18" s="158" t="s">
        <v>933</v>
      </c>
      <c r="C18" s="159">
        <v>1</v>
      </c>
      <c r="D18" s="160">
        <v>4045</v>
      </c>
      <c r="E18" s="123"/>
    </row>
    <row r="19" spans="1:5" ht="16.399999999999999" x14ac:dyDescent="0.3">
      <c r="A19" s="50" t="s">
        <v>11</v>
      </c>
      <c r="B19" s="50"/>
      <c r="C19" s="29">
        <f>SUM(C15:C18)</f>
        <v>4</v>
      </c>
      <c r="D19" s="127">
        <f>SUM(D15:D18)</f>
        <v>19335</v>
      </c>
      <c r="E19" s="123"/>
    </row>
    <row r="20" spans="1:5" ht="16.399999999999999" x14ac:dyDescent="0.3">
      <c r="A20" s="59" t="s">
        <v>722</v>
      </c>
      <c r="B20" s="158" t="s">
        <v>934</v>
      </c>
      <c r="C20" s="159">
        <v>1</v>
      </c>
      <c r="D20" s="160">
        <v>4450</v>
      </c>
      <c r="E20" s="123"/>
    </row>
    <row r="21" spans="1:5" ht="16.399999999999999" x14ac:dyDescent="0.3">
      <c r="A21" s="59"/>
      <c r="B21" s="161" t="s">
        <v>935</v>
      </c>
      <c r="C21" s="159">
        <v>1</v>
      </c>
      <c r="D21" s="160">
        <v>4450</v>
      </c>
      <c r="E21" s="123"/>
    </row>
    <row r="22" spans="1:5" ht="16.399999999999999" x14ac:dyDescent="0.3">
      <c r="A22" s="59"/>
      <c r="B22" s="161" t="s">
        <v>936</v>
      </c>
      <c r="C22" s="159">
        <v>1</v>
      </c>
      <c r="D22" s="160">
        <v>4450</v>
      </c>
      <c r="E22" s="123"/>
    </row>
    <row r="23" spans="1:5" ht="16.399999999999999" x14ac:dyDescent="0.3">
      <c r="A23" s="59"/>
      <c r="B23" s="161" t="s">
        <v>937</v>
      </c>
      <c r="C23" s="159">
        <v>1</v>
      </c>
      <c r="D23" s="160">
        <v>4045</v>
      </c>
      <c r="E23" s="123"/>
    </row>
    <row r="24" spans="1:5" ht="16.399999999999999" x14ac:dyDescent="0.3">
      <c r="A24" s="50" t="s">
        <v>11</v>
      </c>
      <c r="B24" s="50"/>
      <c r="C24" s="29">
        <f>SUM(C20:C23)</f>
        <v>4</v>
      </c>
      <c r="D24" s="127">
        <f>SUM(D20:D23)</f>
        <v>17395</v>
      </c>
      <c r="E24" s="123"/>
    </row>
    <row r="25" spans="1:5" ht="16.399999999999999" x14ac:dyDescent="0.3">
      <c r="A25" s="59" t="s">
        <v>880</v>
      </c>
      <c r="B25" s="158" t="s">
        <v>938</v>
      </c>
      <c r="C25" s="159">
        <v>2</v>
      </c>
      <c r="D25" s="160">
        <v>12782</v>
      </c>
      <c r="E25" s="123"/>
    </row>
    <row r="26" spans="1:5" ht="32.75" x14ac:dyDescent="0.3">
      <c r="A26" s="59"/>
      <c r="B26" s="158" t="s">
        <v>939</v>
      </c>
      <c r="C26" s="159">
        <v>1</v>
      </c>
      <c r="D26" s="160">
        <v>6391</v>
      </c>
      <c r="E26" s="123"/>
    </row>
    <row r="27" spans="1:5" ht="16.399999999999999" x14ac:dyDescent="0.3">
      <c r="A27" s="59"/>
      <c r="B27" s="158" t="s">
        <v>940</v>
      </c>
      <c r="C27" s="159">
        <v>1</v>
      </c>
      <c r="D27" s="160">
        <v>6391</v>
      </c>
      <c r="E27" s="123"/>
    </row>
    <row r="28" spans="1:5" ht="32.75" x14ac:dyDescent="0.3">
      <c r="A28" s="59"/>
      <c r="B28" s="158" t="s">
        <v>941</v>
      </c>
      <c r="C28" s="159">
        <v>1</v>
      </c>
      <c r="D28" s="160">
        <v>6391</v>
      </c>
      <c r="E28" s="123"/>
    </row>
    <row r="29" spans="1:5" ht="16.399999999999999" x14ac:dyDescent="0.3">
      <c r="A29" s="50" t="s">
        <v>11</v>
      </c>
      <c r="B29" s="50"/>
      <c r="C29" s="29">
        <f>SUM(C25:C28)</f>
        <v>5</v>
      </c>
      <c r="D29" s="127">
        <f>SUM(D25:D28)</f>
        <v>31955</v>
      </c>
      <c r="E29" s="123"/>
    </row>
    <row r="30" spans="1:5" ht="16.399999999999999" x14ac:dyDescent="0.3">
      <c r="A30" s="132" t="s">
        <v>157</v>
      </c>
      <c r="B30" s="162" t="s">
        <v>942</v>
      </c>
      <c r="C30" s="160">
        <v>83</v>
      </c>
      <c r="D30" s="160">
        <v>207630</v>
      </c>
      <c r="E30" s="123"/>
    </row>
    <row r="31" spans="1:5" ht="16.399999999999999" x14ac:dyDescent="0.3">
      <c r="A31" s="132"/>
      <c r="B31" s="162" t="s">
        <v>943</v>
      </c>
      <c r="C31" s="160">
        <v>70</v>
      </c>
      <c r="D31" s="160">
        <v>173311</v>
      </c>
      <c r="E31" s="123"/>
    </row>
    <row r="32" spans="1:5" ht="16.399999999999999" x14ac:dyDescent="0.3">
      <c r="A32" s="132"/>
      <c r="B32" s="162" t="s">
        <v>944</v>
      </c>
      <c r="C32" s="160">
        <v>184</v>
      </c>
      <c r="D32" s="160">
        <v>486545</v>
      </c>
      <c r="E32" s="123"/>
    </row>
    <row r="33" spans="1:5" ht="16.399999999999999" x14ac:dyDescent="0.3">
      <c r="A33" s="50" t="s">
        <v>11</v>
      </c>
      <c r="B33" s="50"/>
      <c r="C33" s="163">
        <f>SUM(C30:C32)</f>
        <v>337</v>
      </c>
      <c r="D33" s="127">
        <f>SUM(D30:D32)</f>
        <v>867486</v>
      </c>
      <c r="E33" s="123"/>
    </row>
    <row r="34" spans="1:5" ht="16.399999999999999" x14ac:dyDescent="0.3">
      <c r="A34" s="133" t="s">
        <v>16</v>
      </c>
      <c r="B34" s="133"/>
      <c r="C34" s="142">
        <f>C6+C10+C14+C19+C24+C29+C33</f>
        <v>362</v>
      </c>
      <c r="D34" s="142">
        <f>D6+D10+D14+D19+D24+D29+D33</f>
        <v>1000000</v>
      </c>
      <c r="E34" s="123"/>
    </row>
  </sheetData>
  <mergeCells count="16">
    <mergeCell ref="A29:B29"/>
    <mergeCell ref="A30:A32"/>
    <mergeCell ref="A33:B33"/>
    <mergeCell ref="A34:B34"/>
    <mergeCell ref="A14:B14"/>
    <mergeCell ref="A15:A18"/>
    <mergeCell ref="A19:B19"/>
    <mergeCell ref="A20:A23"/>
    <mergeCell ref="A24:B24"/>
    <mergeCell ref="A25:A28"/>
    <mergeCell ref="A1:D1"/>
    <mergeCell ref="A3:A5"/>
    <mergeCell ref="A6:B6"/>
    <mergeCell ref="A7:A9"/>
    <mergeCell ref="A10:B10"/>
    <mergeCell ref="A11:A13"/>
  </mergeCells>
  <phoneticPr fontId="11" type="noConversion"/>
  <conditionalFormatting sqref="B11:B12">
    <cfRule type="expression" dxfId="28" priority="57" stopIfTrue="1">
      <formula>AND(COUNTIF($B$11:$B$12, B11)&gt;1,NOT(ISBLANK(B11)))</formula>
    </cfRule>
  </conditionalFormatting>
  <conditionalFormatting sqref="B13">
    <cfRule type="expression" dxfId="27" priority="58" stopIfTrue="1">
      <formula>AND(COUNTIF($B$13:$B$13, B13)&gt;1,NOT(ISBLANK(B13)))</formula>
    </cfRule>
  </conditionalFormatting>
  <conditionalFormatting sqref="B15:B16">
    <cfRule type="expression" dxfId="26" priority="62" stopIfTrue="1">
      <formula>AND(COUNTIF($B$15:$B$16, B15)&gt;1,NOT(ISBLANK(B15)))</formula>
    </cfRule>
  </conditionalFormatting>
  <conditionalFormatting sqref="B15:B16">
    <cfRule type="expression" dxfId="25" priority="60" stopIfTrue="1">
      <formula>AND(COUNTIF($B$15:$B$16, B15)&gt;1,NOT(ISBLANK(B15)))</formula>
    </cfRule>
  </conditionalFormatting>
  <conditionalFormatting sqref="B15:B18">
    <cfRule type="expression" dxfId="24" priority="59" stopIfTrue="1">
      <formula>AND(COUNTIF($B$15:$B$18, B15)&gt;1,NOT(ISBLANK(B15)))</formula>
    </cfRule>
  </conditionalFormatting>
  <conditionalFormatting sqref="B15:B16">
    <cfRule type="expression" dxfId="23" priority="61" stopIfTrue="1">
      <formula>AND(COUNTIF($B$15:$B$18, B15)&gt;1,NOT(ISBLANK(B15)))</formula>
    </cfRule>
  </conditionalFormatting>
  <conditionalFormatting sqref="B17:B18">
    <cfRule type="expression" dxfId="22" priority="65" stopIfTrue="1">
      <formula>AND(COUNTIF($B$15:$B$18, B17)&gt;1,NOT(ISBLANK(B17)))</formula>
    </cfRule>
  </conditionalFormatting>
  <conditionalFormatting sqref="B17:B18">
    <cfRule type="expression" dxfId="21" priority="64" stopIfTrue="1">
      <formula>AND(COUNTIF($B$17:$B$18, B17)&gt;1,NOT(ISBLANK(B17)))</formula>
    </cfRule>
  </conditionalFormatting>
  <conditionalFormatting sqref="B17:B18">
    <cfRule type="expression" dxfId="20" priority="63" stopIfTrue="1">
      <formula>AND(COUNTIF($B$17:$B$18, B17)&gt;1,NOT(ISBLANK(B17)))</formula>
    </cfRule>
  </conditionalFormatting>
  <conditionalFormatting sqref="B20:B21">
    <cfRule type="expression" dxfId="19" priority="71" stopIfTrue="1">
      <formula>AND(COUNTIF($B$20:$B$21, B20)&gt;1,NOT(ISBLANK(B20)))</formula>
    </cfRule>
  </conditionalFormatting>
  <conditionalFormatting sqref="B20">
    <cfRule type="expression" dxfId="18" priority="69" stopIfTrue="1">
      <formula>AND(COUNTIF($B$20:$B$21, B20)&gt;1,NOT(ISBLANK(B20)))</formula>
    </cfRule>
  </conditionalFormatting>
  <conditionalFormatting sqref="B21">
    <cfRule type="expression" dxfId="17" priority="73" stopIfTrue="1">
      <formula>AND(COUNTIF($B$20:$B$21, B21)&gt;1,NOT(ISBLANK(B21)))</formula>
    </cfRule>
  </conditionalFormatting>
  <conditionalFormatting sqref="B20:B23">
    <cfRule type="expression" dxfId="16" priority="68" stopIfTrue="1">
      <formula>AND(COUNTIF($B$20:$B$23, B20)&gt;1,NOT(ISBLANK(B20)))</formula>
    </cfRule>
  </conditionalFormatting>
  <conditionalFormatting sqref="B20">
    <cfRule type="expression" dxfId="15" priority="70" stopIfTrue="1">
      <formula>AND(COUNTIF($B$20:$B$23, B20)&gt;1,NOT(ISBLANK(B20)))</formula>
    </cfRule>
  </conditionalFormatting>
  <conditionalFormatting sqref="B21">
    <cfRule type="expression" dxfId="14" priority="72" stopIfTrue="1">
      <formula>AND(COUNTIF($B$20:$B$23, B21)&gt;1,NOT(ISBLANK(B21)))</formula>
    </cfRule>
  </conditionalFormatting>
  <conditionalFormatting sqref="B22:B23">
    <cfRule type="expression" dxfId="13" priority="76" stopIfTrue="1">
      <formula>AND(COUNTIF($B$20:$B$23, B22)&gt;1,NOT(ISBLANK(B22)))</formula>
    </cfRule>
  </conditionalFormatting>
  <conditionalFormatting sqref="B22:B23">
    <cfRule type="expression" dxfId="12" priority="75" stopIfTrue="1">
      <formula>AND(COUNTIF($B$22:$B$23, B22)&gt;1,NOT(ISBLANK(B22)))</formula>
    </cfRule>
  </conditionalFormatting>
  <conditionalFormatting sqref="B22:B23">
    <cfRule type="expression" dxfId="11" priority="74" stopIfTrue="1">
      <formula>AND(COUNTIF($B$22:$B$23, B22)&gt;1,NOT(ISBLANK(B22)))</formula>
    </cfRule>
  </conditionalFormatting>
  <conditionalFormatting sqref="B25:B26">
    <cfRule type="expression" dxfId="10" priority="80" stopIfTrue="1">
      <formula>AND(COUNTIF($B$25:$B$26, B25)&gt;1,NOT(ISBLANK(B25)))</formula>
    </cfRule>
  </conditionalFormatting>
  <conditionalFormatting sqref="B25:B26">
    <cfRule type="expression" dxfId="9" priority="78" stopIfTrue="1">
      <formula>AND(COUNTIF($B$25:$B$26, B25)&gt;1,NOT(ISBLANK(B25)))</formula>
    </cfRule>
  </conditionalFormatting>
  <conditionalFormatting sqref="B25:B28">
    <cfRule type="expression" dxfId="8" priority="77" stopIfTrue="1">
      <formula>AND(COUNTIF($B$25:$B$28, B25)&gt;1,NOT(ISBLANK(B25)))</formula>
    </cfRule>
  </conditionalFormatting>
  <conditionalFormatting sqref="B25:B26">
    <cfRule type="expression" dxfId="7" priority="79" stopIfTrue="1">
      <formula>AND(COUNTIF($B$25:$B$28, B25)&gt;1,NOT(ISBLANK(B25)))</formula>
    </cfRule>
  </conditionalFormatting>
  <conditionalFormatting sqref="B27:B28">
    <cfRule type="expression" dxfId="6" priority="83" stopIfTrue="1">
      <formula>AND(COUNTIF($B$25:$B$28, B27)&gt;1,NOT(ISBLANK(B27)))</formula>
    </cfRule>
  </conditionalFormatting>
  <conditionalFormatting sqref="B27:B28">
    <cfRule type="expression" dxfId="5" priority="82" stopIfTrue="1">
      <formula>AND(COUNTIF($B$27:$B$28, B27)&gt;1,NOT(ISBLANK(B27)))</formula>
    </cfRule>
  </conditionalFormatting>
  <conditionalFormatting sqref="B27:B28">
    <cfRule type="expression" dxfId="4" priority="81" stopIfTrue="1">
      <formula>AND(COUNTIF($B$27:$B$28, B27)&gt;1,NOT(ISBLANK(B27)))</formula>
    </cfRule>
  </conditionalFormatting>
  <conditionalFormatting sqref="B3:B4">
    <cfRule type="expression" dxfId="3" priority="55" stopIfTrue="1">
      <formula>AND(COUNTIF($B$3:$B$4, B3)&gt;1,NOT(ISBLANK(B3)))</formula>
    </cfRule>
  </conditionalFormatting>
  <conditionalFormatting sqref="B5">
    <cfRule type="expression" dxfId="2" priority="56" stopIfTrue="1">
      <formula>AND(COUNTIF($B$5:$B$5, B5)&gt;1,NOT(ISBLANK(B5)))</formula>
    </cfRule>
  </conditionalFormatting>
  <conditionalFormatting sqref="B7:B8">
    <cfRule type="expression" dxfId="1" priority="66" stopIfTrue="1">
      <formula>AND(COUNTIF($B$7:$B$8, B7)&gt;1,NOT(ISBLANK(B7)))</formula>
    </cfRule>
  </conditionalFormatting>
  <conditionalFormatting sqref="B9">
    <cfRule type="expression" dxfId="0" priority="67" stopIfTrue="1">
      <formula>AND(COUNTIF($B$9:$B$9, B9)&gt;1,NOT(ISBLANK(B9)))</formula>
    </cfRule>
  </conditionalFormatting>
  <pageMargins left="0.70000000000000007" right="0.70000000000000007" top="0.75" bottom="0.75" header="0.30000000000000004" footer="0.3000000000000000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57BD-9FC4-4358-B48A-28F1223DDC80}">
  <dimension ref="A1:E42"/>
  <sheetViews>
    <sheetView tabSelected="1" workbookViewId="0">
      <selection activeCell="A2" sqref="A2"/>
    </sheetView>
  </sheetViews>
  <sheetFormatPr defaultColWidth="9.125" defaultRowHeight="16.399999999999999" x14ac:dyDescent="0.3"/>
  <cols>
    <col min="1" max="1" width="19.5" style="54" customWidth="1"/>
    <col min="2" max="2" width="39.375" style="54" customWidth="1"/>
    <col min="3" max="3" width="14.25" style="205" customWidth="1"/>
    <col min="4" max="4" width="16.375" style="206" customWidth="1"/>
    <col min="5" max="5" width="13.375" style="54" customWidth="1"/>
    <col min="6" max="6" width="9.125" style="54" customWidth="1"/>
    <col min="7" max="16384" width="9.125" style="54"/>
  </cols>
  <sheetData>
    <row r="1" spans="1:5" ht="18.350000000000001" x14ac:dyDescent="0.3">
      <c r="A1" s="164" t="s">
        <v>979</v>
      </c>
      <c r="B1" s="164"/>
      <c r="C1" s="164"/>
      <c r="D1" s="164"/>
      <c r="E1" s="123"/>
    </row>
    <row r="2" spans="1:5" x14ac:dyDescent="0.3">
      <c r="A2" s="165" t="s">
        <v>2</v>
      </c>
      <c r="B2" s="166" t="s">
        <v>88</v>
      </c>
      <c r="C2" s="166" t="s">
        <v>4</v>
      </c>
      <c r="D2" s="167" t="s">
        <v>89</v>
      </c>
      <c r="E2" s="166" t="s">
        <v>625</v>
      </c>
    </row>
    <row r="3" spans="1:5" x14ac:dyDescent="0.3">
      <c r="A3" s="60" t="s">
        <v>20</v>
      </c>
      <c r="B3" s="7" t="s">
        <v>945</v>
      </c>
      <c r="C3" s="25">
        <v>1</v>
      </c>
      <c r="D3" s="168">
        <v>4320</v>
      </c>
      <c r="E3" s="7"/>
    </row>
    <row r="4" spans="1:5" x14ac:dyDescent="0.3">
      <c r="A4" s="60"/>
      <c r="B4" s="7" t="s">
        <v>946</v>
      </c>
      <c r="C4" s="25">
        <v>1</v>
      </c>
      <c r="D4" s="168">
        <v>4320</v>
      </c>
      <c r="E4" s="7"/>
    </row>
    <row r="5" spans="1:5" x14ac:dyDescent="0.3">
      <c r="A5" s="60"/>
      <c r="B5" s="7" t="s">
        <v>947</v>
      </c>
      <c r="C5" s="25">
        <v>1</v>
      </c>
      <c r="D5" s="168">
        <v>3600</v>
      </c>
      <c r="E5" s="7"/>
    </row>
    <row r="6" spans="1:5" x14ac:dyDescent="0.3">
      <c r="A6" s="60"/>
      <c r="B6" s="7" t="s">
        <v>948</v>
      </c>
      <c r="C6" s="25">
        <v>1</v>
      </c>
      <c r="D6" s="168">
        <v>3600</v>
      </c>
      <c r="E6" s="7"/>
    </row>
    <row r="7" spans="1:5" x14ac:dyDescent="0.3">
      <c r="A7" s="169" t="s">
        <v>977</v>
      </c>
      <c r="B7" s="170"/>
      <c r="C7" s="171">
        <f>SUM(C3:C6)</f>
        <v>4</v>
      </c>
      <c r="D7" s="172">
        <f>SUM(D3:D6)</f>
        <v>15840</v>
      </c>
      <c r="E7" s="173"/>
    </row>
    <row r="8" spans="1:5" x14ac:dyDescent="0.3">
      <c r="A8" s="7" t="s">
        <v>636</v>
      </c>
      <c r="B8" s="7" t="s">
        <v>949</v>
      </c>
      <c r="C8" s="25">
        <v>1</v>
      </c>
      <c r="D8" s="168">
        <v>4320</v>
      </c>
      <c r="E8" s="7"/>
    </row>
    <row r="9" spans="1:5" x14ac:dyDescent="0.3">
      <c r="A9" s="169" t="s">
        <v>977</v>
      </c>
      <c r="B9" s="174"/>
      <c r="C9" s="171">
        <f>SUM(C8)</f>
        <v>1</v>
      </c>
      <c r="D9" s="172">
        <f>SUM(D8)</f>
        <v>4320</v>
      </c>
      <c r="E9" s="175"/>
    </row>
    <row r="10" spans="1:5" ht="32.75" x14ac:dyDescent="0.3">
      <c r="A10" s="60" t="s">
        <v>824</v>
      </c>
      <c r="B10" s="26" t="s">
        <v>950</v>
      </c>
      <c r="C10" s="25">
        <v>1</v>
      </c>
      <c r="D10" s="168">
        <v>4320</v>
      </c>
      <c r="E10" s="7"/>
    </row>
    <row r="11" spans="1:5" x14ac:dyDescent="0.3">
      <c r="A11" s="60"/>
      <c r="B11" s="26" t="s">
        <v>951</v>
      </c>
      <c r="C11" s="25">
        <v>1</v>
      </c>
      <c r="D11" s="168">
        <v>4176</v>
      </c>
      <c r="E11" s="7"/>
    </row>
    <row r="12" spans="1:5" x14ac:dyDescent="0.3">
      <c r="A12" s="60"/>
      <c r="B12" s="26" t="s">
        <v>952</v>
      </c>
      <c r="C12" s="25">
        <v>1</v>
      </c>
      <c r="D12" s="168">
        <v>3600</v>
      </c>
      <c r="E12" s="7"/>
    </row>
    <row r="13" spans="1:5" x14ac:dyDescent="0.3">
      <c r="A13" s="60"/>
      <c r="B13" s="26" t="s">
        <v>953</v>
      </c>
      <c r="C13" s="25">
        <v>1</v>
      </c>
      <c r="D13" s="168">
        <v>4320</v>
      </c>
      <c r="E13" s="7"/>
    </row>
    <row r="14" spans="1:5" x14ac:dyDescent="0.3">
      <c r="A14" s="169" t="s">
        <v>977</v>
      </c>
      <c r="B14" s="176"/>
      <c r="C14" s="171">
        <f>SUM(C10:C13)</f>
        <v>4</v>
      </c>
      <c r="D14" s="172">
        <f>SUM(D10:D13)</f>
        <v>16416</v>
      </c>
      <c r="E14" s="175"/>
    </row>
    <row r="15" spans="1:5" ht="32.75" x14ac:dyDescent="0.3">
      <c r="A15" s="60" t="s">
        <v>31</v>
      </c>
      <c r="B15" s="26" t="s">
        <v>954</v>
      </c>
      <c r="C15" s="25">
        <v>1</v>
      </c>
      <c r="D15" s="168">
        <v>4628</v>
      </c>
      <c r="E15" s="7"/>
    </row>
    <row r="16" spans="1:5" ht="32.75" x14ac:dyDescent="0.3">
      <c r="A16" s="60"/>
      <c r="B16" s="32" t="s">
        <v>955</v>
      </c>
      <c r="C16" s="25">
        <v>1</v>
      </c>
      <c r="D16" s="168">
        <v>5340</v>
      </c>
      <c r="E16" s="7"/>
    </row>
    <row r="17" spans="1:5" ht="32.75" x14ac:dyDescent="0.3">
      <c r="A17" s="60"/>
      <c r="B17" s="32" t="s">
        <v>956</v>
      </c>
      <c r="C17" s="25">
        <v>1</v>
      </c>
      <c r="D17" s="177">
        <f>500+70</f>
        <v>570</v>
      </c>
      <c r="E17" s="7"/>
    </row>
    <row r="18" spans="1:5" ht="32.75" x14ac:dyDescent="0.3">
      <c r="A18" s="60"/>
      <c r="B18" s="32" t="s">
        <v>957</v>
      </c>
      <c r="C18" s="25">
        <v>1</v>
      </c>
      <c r="D18" s="177">
        <f>428+70</f>
        <v>498</v>
      </c>
      <c r="E18" s="7"/>
    </row>
    <row r="19" spans="1:5" x14ac:dyDescent="0.3">
      <c r="A19" s="60"/>
      <c r="B19" s="32" t="s">
        <v>958</v>
      </c>
      <c r="C19" s="25">
        <v>1</v>
      </c>
      <c r="D19" s="177">
        <f>299+70</f>
        <v>369</v>
      </c>
      <c r="E19" s="7"/>
    </row>
    <row r="20" spans="1:5" x14ac:dyDescent="0.3">
      <c r="A20" s="178"/>
      <c r="B20" s="179" t="s">
        <v>959</v>
      </c>
      <c r="C20" s="146">
        <v>1</v>
      </c>
      <c r="D20" s="180">
        <f>110+70</f>
        <v>180</v>
      </c>
      <c r="E20" s="181"/>
    </row>
    <row r="21" spans="1:5" x14ac:dyDescent="0.3">
      <c r="A21" s="182" t="s">
        <v>977</v>
      </c>
      <c r="B21" s="182"/>
      <c r="C21" s="183">
        <f>SUM(C15:C20)</f>
        <v>6</v>
      </c>
      <c r="D21" s="184">
        <f>SUM(D15:D20)</f>
        <v>11585</v>
      </c>
      <c r="E21" s="185"/>
    </row>
    <row r="22" spans="1:5" ht="81.849999999999994" x14ac:dyDescent="0.3">
      <c r="A22" s="186" t="s">
        <v>663</v>
      </c>
      <c r="B22" s="187" t="s">
        <v>960</v>
      </c>
      <c r="C22" s="188">
        <v>4</v>
      </c>
      <c r="D22" s="189">
        <v>16128</v>
      </c>
      <c r="E22" s="190"/>
    </row>
    <row r="23" spans="1:5" x14ac:dyDescent="0.3">
      <c r="A23" s="60"/>
      <c r="B23" s="26" t="s">
        <v>961</v>
      </c>
      <c r="C23" s="123">
        <v>8</v>
      </c>
      <c r="D23" s="168">
        <v>34560</v>
      </c>
      <c r="E23" s="7"/>
    </row>
    <row r="24" spans="1:5" x14ac:dyDescent="0.3">
      <c r="A24" s="169" t="s">
        <v>977</v>
      </c>
      <c r="B24" s="170"/>
      <c r="C24" s="213">
        <f>SUM(C22:C23)</f>
        <v>12</v>
      </c>
      <c r="D24" s="172">
        <f>SUM(D22:D23)</f>
        <v>50688</v>
      </c>
      <c r="E24" s="175"/>
    </row>
    <row r="25" spans="1:5" ht="147.30000000000001" x14ac:dyDescent="0.3">
      <c r="A25" s="7" t="s">
        <v>722</v>
      </c>
      <c r="B25" s="26" t="s">
        <v>962</v>
      </c>
      <c r="C25" s="25">
        <v>4</v>
      </c>
      <c r="D25" s="168">
        <v>16128</v>
      </c>
      <c r="E25" s="7"/>
    </row>
    <row r="26" spans="1:5" x14ac:dyDescent="0.3">
      <c r="A26" s="191" t="s">
        <v>977</v>
      </c>
      <c r="B26" s="174"/>
      <c r="C26" s="171">
        <f>SUM(C25)</f>
        <v>4</v>
      </c>
      <c r="D26" s="172">
        <f>SUM(D25)</f>
        <v>16128</v>
      </c>
      <c r="E26" s="175"/>
    </row>
    <row r="27" spans="1:5" x14ac:dyDescent="0.3">
      <c r="A27" s="192" t="s">
        <v>13</v>
      </c>
      <c r="B27" s="26" t="s">
        <v>963</v>
      </c>
      <c r="C27" s="25">
        <v>1</v>
      </c>
      <c r="D27" s="168">
        <v>3600</v>
      </c>
      <c r="E27" s="7"/>
    </row>
    <row r="28" spans="1:5" ht="81.849999999999994" x14ac:dyDescent="0.3">
      <c r="A28" s="193"/>
      <c r="B28" s="26" t="s">
        <v>964</v>
      </c>
      <c r="C28" s="25">
        <v>3</v>
      </c>
      <c r="D28" s="168">
        <v>12096</v>
      </c>
      <c r="E28" s="7"/>
    </row>
    <row r="29" spans="1:5" ht="32.75" x14ac:dyDescent="0.3">
      <c r="A29" s="193"/>
      <c r="B29" s="26" t="s">
        <v>965</v>
      </c>
      <c r="C29" s="25">
        <v>1</v>
      </c>
      <c r="D29" s="168">
        <v>4176</v>
      </c>
      <c r="E29" s="7"/>
    </row>
    <row r="30" spans="1:5" x14ac:dyDescent="0.3">
      <c r="A30" s="193"/>
      <c r="B30" s="26" t="s">
        <v>966</v>
      </c>
      <c r="C30" s="25">
        <v>1</v>
      </c>
      <c r="D30" s="168">
        <v>3600</v>
      </c>
      <c r="E30" s="7"/>
    </row>
    <row r="31" spans="1:5" x14ac:dyDescent="0.3">
      <c r="A31" s="193"/>
      <c r="B31" s="26" t="s">
        <v>967</v>
      </c>
      <c r="C31" s="25">
        <v>1</v>
      </c>
      <c r="D31" s="168">
        <v>4320</v>
      </c>
      <c r="E31" s="7"/>
    </row>
    <row r="32" spans="1:5" x14ac:dyDescent="0.3">
      <c r="A32" s="193"/>
      <c r="B32" s="26" t="s">
        <v>968</v>
      </c>
      <c r="C32" s="25">
        <v>1</v>
      </c>
      <c r="D32" s="168">
        <v>3600</v>
      </c>
      <c r="E32" s="7"/>
    </row>
    <row r="33" spans="1:5" x14ac:dyDescent="0.3">
      <c r="A33" s="193"/>
      <c r="B33" s="26" t="s">
        <v>969</v>
      </c>
      <c r="C33" s="25">
        <v>1</v>
      </c>
      <c r="D33" s="168">
        <v>4450</v>
      </c>
      <c r="E33" s="7"/>
    </row>
    <row r="34" spans="1:5" x14ac:dyDescent="0.3">
      <c r="A34" s="194"/>
      <c r="B34" s="79" t="s">
        <v>976</v>
      </c>
      <c r="C34" s="146">
        <v>1</v>
      </c>
      <c r="D34" s="195">
        <v>5760</v>
      </c>
      <c r="E34" s="181"/>
    </row>
    <row r="35" spans="1:5" x14ac:dyDescent="0.3">
      <c r="A35" s="182" t="s">
        <v>977</v>
      </c>
      <c r="B35" s="196"/>
      <c r="C35" s="183">
        <f>SUM(C27:C34)</f>
        <v>10</v>
      </c>
      <c r="D35" s="197">
        <f>SUM(D27:D34)</f>
        <v>41602</v>
      </c>
      <c r="E35" s="198"/>
    </row>
    <row r="36" spans="1:5" x14ac:dyDescent="0.3">
      <c r="A36" s="199" t="s">
        <v>970</v>
      </c>
      <c r="B36" s="200" t="s">
        <v>971</v>
      </c>
      <c r="C36" s="201">
        <v>68</v>
      </c>
      <c r="D36" s="202">
        <v>96315</v>
      </c>
      <c r="E36" s="203"/>
    </row>
    <row r="37" spans="1:5" x14ac:dyDescent="0.3">
      <c r="A37" s="199"/>
      <c r="B37" s="200" t="s">
        <v>973</v>
      </c>
      <c r="C37" s="201">
        <v>110</v>
      </c>
      <c r="D37" s="202">
        <v>233722</v>
      </c>
      <c r="E37" s="203"/>
    </row>
    <row r="38" spans="1:5" x14ac:dyDescent="0.3">
      <c r="A38" s="199"/>
      <c r="B38" s="200" t="s">
        <v>974</v>
      </c>
      <c r="C38" s="201">
        <v>134</v>
      </c>
      <c r="D38" s="202">
        <v>283516</v>
      </c>
      <c r="E38" s="203"/>
    </row>
    <row r="39" spans="1:5" x14ac:dyDescent="0.3">
      <c r="A39" s="199"/>
      <c r="B39" s="200" t="s">
        <v>975</v>
      </c>
      <c r="C39" s="201">
        <v>76</v>
      </c>
      <c r="D39" s="202">
        <v>145903</v>
      </c>
      <c r="E39" s="203"/>
    </row>
    <row r="40" spans="1:5" x14ac:dyDescent="0.3">
      <c r="A40" s="199"/>
      <c r="B40" s="200" t="s">
        <v>972</v>
      </c>
      <c r="C40" s="201">
        <v>57</v>
      </c>
      <c r="D40" s="204">
        <v>126230</v>
      </c>
      <c r="E40" s="203"/>
    </row>
    <row r="41" spans="1:5" x14ac:dyDescent="0.3">
      <c r="A41" s="182" t="s">
        <v>977</v>
      </c>
      <c r="B41" s="207"/>
      <c r="C41" s="183">
        <f>SUM(C36:C40)</f>
        <v>445</v>
      </c>
      <c r="D41" s="197">
        <f>SUM(D36:D40)</f>
        <v>885686</v>
      </c>
      <c r="E41" s="198"/>
    </row>
    <row r="42" spans="1:5" x14ac:dyDescent="0.3">
      <c r="A42" s="208" t="s">
        <v>978</v>
      </c>
      <c r="B42" s="209"/>
      <c r="C42" s="210">
        <f>C7+C9+C14+C21+C24+C26+C35+C41</f>
        <v>486</v>
      </c>
      <c r="D42" s="211">
        <f>D7+D9+D14+D21+D24+D26+D35+D41</f>
        <v>1042265</v>
      </c>
      <c r="E42" s="212"/>
    </row>
  </sheetData>
  <mergeCells count="16">
    <mergeCell ref="A41:B41"/>
    <mergeCell ref="A42:B42"/>
    <mergeCell ref="A36:A40"/>
    <mergeCell ref="A27:A34"/>
    <mergeCell ref="A7:B7"/>
    <mergeCell ref="A9:B9"/>
    <mergeCell ref="A14:B14"/>
    <mergeCell ref="A21:B21"/>
    <mergeCell ref="A24:B24"/>
    <mergeCell ref="A26:B26"/>
    <mergeCell ref="A35:B35"/>
    <mergeCell ref="A1:D1"/>
    <mergeCell ref="A3:A6"/>
    <mergeCell ref="A10:A13"/>
    <mergeCell ref="A15:A20"/>
    <mergeCell ref="A22:A23"/>
  </mergeCells>
  <phoneticPr fontId="11" type="noConversion"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20090-06E6-4883-A246-F7B60EC34E06}">
  <dimension ref="A1:D3"/>
  <sheetViews>
    <sheetView workbookViewId="0"/>
  </sheetViews>
  <sheetFormatPr defaultColWidth="10.25" defaultRowHeight="16.55" x14ac:dyDescent="0.3"/>
  <cols>
    <col min="1" max="2" width="14.5" customWidth="1"/>
    <col min="3" max="3" width="15.375" customWidth="1"/>
    <col min="4" max="4" width="19.375" customWidth="1"/>
    <col min="5" max="5" width="10.25" customWidth="1"/>
  </cols>
  <sheetData>
    <row r="1" spans="1:4" ht="22.25" x14ac:dyDescent="0.3">
      <c r="A1" s="19" t="s">
        <v>71</v>
      </c>
      <c r="B1" s="19"/>
      <c r="C1" s="19"/>
      <c r="D1" s="19"/>
    </row>
    <row r="2" spans="1:4" ht="16.399999999999999" x14ac:dyDescent="0.3">
      <c r="A2" s="2" t="s">
        <v>2</v>
      </c>
      <c r="B2" s="2" t="s">
        <v>3</v>
      </c>
      <c r="C2" s="2" t="s">
        <v>4</v>
      </c>
      <c r="D2" s="2" t="s">
        <v>5</v>
      </c>
    </row>
    <row r="3" spans="1:4" ht="18.350000000000001" x14ac:dyDescent="0.3">
      <c r="A3" s="5" t="s">
        <v>13</v>
      </c>
      <c r="B3" s="5" t="s">
        <v>72</v>
      </c>
      <c r="C3" s="5" t="s">
        <v>73</v>
      </c>
      <c r="D3" s="5" t="s">
        <v>74</v>
      </c>
    </row>
  </sheetData>
  <mergeCells count="1">
    <mergeCell ref="A1:D1"/>
  </mergeCells>
  <phoneticPr fontId="11" type="noConversion"/>
  <pageMargins left="0.75000000000000011" right="0.75000000000000011" top="1" bottom="1" header="0.5" footer="0.5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E752-E1A4-4F3F-91A5-312B4A511615}">
  <dimension ref="A1:D2"/>
  <sheetViews>
    <sheetView workbookViewId="0"/>
  </sheetViews>
  <sheetFormatPr defaultColWidth="10.25" defaultRowHeight="16.55" x14ac:dyDescent="0.3"/>
  <cols>
    <col min="1" max="3" width="10.25" customWidth="1"/>
    <col min="4" max="4" width="13.25" customWidth="1"/>
    <col min="5" max="5" width="10.25" customWidth="1"/>
  </cols>
  <sheetData>
    <row r="1" spans="1:4" ht="16.399999999999999" x14ac:dyDescent="0.3">
      <c r="A1" s="21" t="s">
        <v>75</v>
      </c>
      <c r="B1" s="21"/>
      <c r="C1" s="21"/>
      <c r="D1" s="21"/>
    </row>
    <row r="2" spans="1:4" ht="18.350000000000001" x14ac:dyDescent="0.3">
      <c r="A2" s="5" t="s">
        <v>13</v>
      </c>
      <c r="B2" s="5" t="s">
        <v>72</v>
      </c>
      <c r="C2" s="6" t="s">
        <v>76</v>
      </c>
      <c r="D2" s="20" t="s">
        <v>77</v>
      </c>
    </row>
  </sheetData>
  <mergeCells count="1">
    <mergeCell ref="A1:D1"/>
  </mergeCells>
  <phoneticPr fontId="11" type="noConversion"/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A27B-7346-4C0C-8B18-95317920AFDA}">
  <dimension ref="A1:D2"/>
  <sheetViews>
    <sheetView workbookViewId="0"/>
  </sheetViews>
  <sheetFormatPr defaultColWidth="10.25" defaultRowHeight="16.55" x14ac:dyDescent="0.3"/>
  <cols>
    <col min="1" max="1" width="14.5" customWidth="1"/>
    <col min="2" max="2" width="14.375" customWidth="1"/>
    <col min="3" max="3" width="14.875" customWidth="1"/>
    <col min="4" max="4" width="14.375" customWidth="1"/>
    <col min="5" max="5" width="10.25" customWidth="1"/>
  </cols>
  <sheetData>
    <row r="1" spans="1:4" ht="16.399999999999999" x14ac:dyDescent="0.3">
      <c r="A1" s="21" t="s">
        <v>78</v>
      </c>
      <c r="B1" s="21"/>
      <c r="C1" s="21"/>
      <c r="D1" s="21"/>
    </row>
    <row r="2" spans="1:4" ht="18.350000000000001" x14ac:dyDescent="0.3">
      <c r="A2" s="5" t="s">
        <v>13</v>
      </c>
      <c r="B2" s="5" t="s">
        <v>72</v>
      </c>
      <c r="C2" s="22" t="s">
        <v>79</v>
      </c>
      <c r="D2" s="23" t="s">
        <v>80</v>
      </c>
    </row>
  </sheetData>
  <mergeCells count="1">
    <mergeCell ref="A1:D1"/>
  </mergeCells>
  <phoneticPr fontId="11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3B2D0-84BC-4146-ABCC-F309B9F14FF5}">
  <dimension ref="A1:D2"/>
  <sheetViews>
    <sheetView workbookViewId="0"/>
  </sheetViews>
  <sheetFormatPr defaultColWidth="10.25" defaultRowHeight="16.55" x14ac:dyDescent="0.3"/>
  <cols>
    <col min="1" max="1" width="15.375" customWidth="1"/>
    <col min="2" max="2" width="12.5" customWidth="1"/>
    <col min="3" max="3" width="13" customWidth="1"/>
    <col min="4" max="4" width="18.75" customWidth="1"/>
    <col min="5" max="5" width="10.25" customWidth="1"/>
  </cols>
  <sheetData>
    <row r="1" spans="1:4" ht="16.399999999999999" x14ac:dyDescent="0.3">
      <c r="A1" s="21" t="s">
        <v>81</v>
      </c>
      <c r="B1" s="21"/>
      <c r="C1" s="21"/>
      <c r="D1" s="21"/>
    </row>
    <row r="2" spans="1:4" ht="18.350000000000001" x14ac:dyDescent="0.3">
      <c r="A2" s="5" t="s">
        <v>13</v>
      </c>
      <c r="B2" s="5" t="s">
        <v>72</v>
      </c>
      <c r="C2" s="22" t="s">
        <v>82</v>
      </c>
      <c r="D2" s="23" t="s">
        <v>83</v>
      </c>
    </row>
  </sheetData>
  <mergeCells count="1">
    <mergeCell ref="A1:D1"/>
  </mergeCells>
  <phoneticPr fontId="11" type="noConversion"/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1AD55-9E96-43F2-8E5E-A62CBC595845}">
  <dimension ref="A1:D2"/>
  <sheetViews>
    <sheetView workbookViewId="0"/>
  </sheetViews>
  <sheetFormatPr defaultColWidth="21.625" defaultRowHeight="16.55" x14ac:dyDescent="0.3"/>
  <cols>
    <col min="1" max="2" width="13.625" bestFit="1" customWidth="1"/>
    <col min="3" max="3" width="13" customWidth="1"/>
    <col min="4" max="4" width="18.75" customWidth="1"/>
    <col min="5" max="5" width="21.625" customWidth="1"/>
  </cols>
  <sheetData>
    <row r="1" spans="1:4" ht="16.399999999999999" x14ac:dyDescent="0.3">
      <c r="A1" s="21" t="s">
        <v>84</v>
      </c>
      <c r="B1" s="21"/>
      <c r="C1" s="21"/>
      <c r="D1" s="21"/>
    </row>
    <row r="2" spans="1:4" ht="18.350000000000001" x14ac:dyDescent="0.3">
      <c r="A2" s="5" t="s">
        <v>13</v>
      </c>
      <c r="B2" s="5" t="s">
        <v>72</v>
      </c>
      <c r="C2" s="22" t="s">
        <v>85</v>
      </c>
      <c r="D2" s="23" t="s">
        <v>86</v>
      </c>
    </row>
  </sheetData>
  <mergeCells count="1">
    <mergeCell ref="A1:D1"/>
  </mergeCells>
  <phoneticPr fontId="11" type="noConversion"/>
  <pageMargins left="0.70000000000000007" right="0.70000000000000007" top="0.75" bottom="0.75" header="0.30000000000000004" footer="0.3000000000000000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601B7-C663-49E4-9E84-D28143354B07}">
  <dimension ref="A1:D74"/>
  <sheetViews>
    <sheetView workbookViewId="0">
      <selection sqref="A1:D1"/>
    </sheetView>
  </sheetViews>
  <sheetFormatPr defaultColWidth="10.25" defaultRowHeight="15.75" x14ac:dyDescent="0.3"/>
  <cols>
    <col min="1" max="1" width="19.75" style="47" customWidth="1"/>
    <col min="2" max="2" width="37.375" style="24" customWidth="1"/>
    <col min="3" max="3" width="18.5" style="24" customWidth="1"/>
    <col min="4" max="4" width="16.625" style="24" customWidth="1"/>
    <col min="5" max="5" width="10.25" style="24" customWidth="1"/>
    <col min="6" max="16384" width="10.25" style="24"/>
  </cols>
  <sheetData>
    <row r="1" spans="1:4" ht="16.399999999999999" x14ac:dyDescent="0.3">
      <c r="A1" s="48" t="s">
        <v>87</v>
      </c>
      <c r="B1" s="48"/>
      <c r="C1" s="48"/>
      <c r="D1" s="48"/>
    </row>
    <row r="2" spans="1:4" ht="16.399999999999999" x14ac:dyDescent="0.3">
      <c r="A2" s="13" t="s">
        <v>2</v>
      </c>
      <c r="B2" s="25" t="s">
        <v>88</v>
      </c>
      <c r="C2" s="25" t="s">
        <v>4</v>
      </c>
      <c r="D2" s="25" t="s">
        <v>89</v>
      </c>
    </row>
    <row r="3" spans="1:4" ht="32.75" x14ac:dyDescent="0.3">
      <c r="A3" s="49" t="s">
        <v>90</v>
      </c>
      <c r="B3" s="26" t="s">
        <v>91</v>
      </c>
      <c r="C3" s="27">
        <v>1</v>
      </c>
      <c r="D3" s="28">
        <v>1950</v>
      </c>
    </row>
    <row r="4" spans="1:4" ht="32.75" x14ac:dyDescent="0.3">
      <c r="A4" s="49"/>
      <c r="B4" s="26" t="s">
        <v>92</v>
      </c>
      <c r="C4" s="27">
        <v>1</v>
      </c>
      <c r="D4" s="28">
        <v>1950</v>
      </c>
    </row>
    <row r="5" spans="1:4" ht="32.75" x14ac:dyDescent="0.3">
      <c r="A5" s="49"/>
      <c r="B5" s="26" t="s">
        <v>93</v>
      </c>
      <c r="C5" s="27">
        <v>1</v>
      </c>
      <c r="D5" s="28">
        <v>1950</v>
      </c>
    </row>
    <row r="6" spans="1:4" ht="32.75" x14ac:dyDescent="0.3">
      <c r="A6" s="49"/>
      <c r="B6" s="26" t="s">
        <v>94</v>
      </c>
      <c r="C6" s="27">
        <v>1</v>
      </c>
      <c r="D6" s="28">
        <v>1950</v>
      </c>
    </row>
    <row r="7" spans="1:4" ht="32.75" x14ac:dyDescent="0.3">
      <c r="A7" s="49"/>
      <c r="B7" s="26" t="s">
        <v>95</v>
      </c>
      <c r="C7" s="27">
        <v>1</v>
      </c>
      <c r="D7" s="28">
        <v>1950</v>
      </c>
    </row>
    <row r="8" spans="1:4" ht="32.75" x14ac:dyDescent="0.3">
      <c r="A8" s="49"/>
      <c r="B8" s="26" t="s">
        <v>96</v>
      </c>
      <c r="C8" s="27">
        <v>1</v>
      </c>
      <c r="D8" s="28">
        <v>1950</v>
      </c>
    </row>
    <row r="9" spans="1:4" ht="16.399999999999999" x14ac:dyDescent="0.3">
      <c r="A9" s="49"/>
      <c r="B9" s="26" t="s">
        <v>97</v>
      </c>
      <c r="C9" s="27">
        <v>1</v>
      </c>
      <c r="D9" s="28">
        <v>1170</v>
      </c>
    </row>
    <row r="10" spans="1:4" ht="32.75" x14ac:dyDescent="0.3">
      <c r="A10" s="49"/>
      <c r="B10" s="26" t="s">
        <v>98</v>
      </c>
      <c r="C10" s="27">
        <v>1</v>
      </c>
      <c r="D10" s="28">
        <v>1170</v>
      </c>
    </row>
    <row r="11" spans="1:4" ht="16.399999999999999" x14ac:dyDescent="0.3">
      <c r="A11" s="49"/>
      <c r="B11" s="26" t="s">
        <v>99</v>
      </c>
      <c r="C11" s="27">
        <v>1</v>
      </c>
      <c r="D11" s="28">
        <v>1170</v>
      </c>
    </row>
    <row r="12" spans="1:4" ht="16.399999999999999" x14ac:dyDescent="0.3">
      <c r="A12" s="49"/>
      <c r="B12" s="26" t="s">
        <v>100</v>
      </c>
      <c r="C12" s="27">
        <v>1</v>
      </c>
      <c r="D12" s="28">
        <v>1950</v>
      </c>
    </row>
    <row r="13" spans="1:4" ht="16.399999999999999" x14ac:dyDescent="0.3">
      <c r="A13" s="50" t="s">
        <v>11</v>
      </c>
      <c r="B13" s="50"/>
      <c r="C13" s="30">
        <v>10</v>
      </c>
      <c r="D13" s="31">
        <v>17160</v>
      </c>
    </row>
    <row r="14" spans="1:4" ht="16.399999999999999" x14ac:dyDescent="0.3">
      <c r="A14" s="51" t="s">
        <v>101</v>
      </c>
      <c r="B14" s="33" t="s">
        <v>102</v>
      </c>
      <c r="C14" s="34">
        <v>1</v>
      </c>
      <c r="D14" s="28">
        <v>2730</v>
      </c>
    </row>
    <row r="15" spans="1:4" ht="16.399999999999999" x14ac:dyDescent="0.3">
      <c r="A15" s="51"/>
      <c r="B15" s="33" t="s">
        <v>103</v>
      </c>
      <c r="C15" s="34">
        <v>1</v>
      </c>
      <c r="D15" s="28">
        <v>2730</v>
      </c>
    </row>
    <row r="16" spans="1:4" ht="16.399999999999999" x14ac:dyDescent="0.3">
      <c r="A16" s="51"/>
      <c r="B16" s="33" t="s">
        <v>104</v>
      </c>
      <c r="C16" s="34">
        <v>1</v>
      </c>
      <c r="D16" s="28">
        <v>2730</v>
      </c>
    </row>
    <row r="17" spans="1:4" ht="16.399999999999999" x14ac:dyDescent="0.3">
      <c r="A17" s="51"/>
      <c r="B17" s="33" t="s">
        <v>105</v>
      </c>
      <c r="C17" s="34">
        <v>1</v>
      </c>
      <c r="D17" s="28">
        <v>2730</v>
      </c>
    </row>
    <row r="18" spans="1:4" ht="16.399999999999999" x14ac:dyDescent="0.3">
      <c r="A18" s="51"/>
      <c r="B18" s="33" t="s">
        <v>106</v>
      </c>
      <c r="C18" s="34">
        <v>1</v>
      </c>
      <c r="D18" s="28">
        <v>2730</v>
      </c>
    </row>
    <row r="19" spans="1:4" ht="16.399999999999999" x14ac:dyDescent="0.3">
      <c r="A19" s="50" t="s">
        <v>11</v>
      </c>
      <c r="B19" s="50"/>
      <c r="C19" s="30">
        <v>5</v>
      </c>
      <c r="D19" s="31">
        <v>13650</v>
      </c>
    </row>
    <row r="20" spans="1:4" ht="32.75" x14ac:dyDescent="0.3">
      <c r="A20" s="51" t="s">
        <v>107</v>
      </c>
      <c r="B20" s="33" t="s">
        <v>108</v>
      </c>
      <c r="C20" s="34">
        <v>1</v>
      </c>
      <c r="D20" s="28">
        <v>9360</v>
      </c>
    </row>
    <row r="21" spans="1:4" ht="32.75" x14ac:dyDescent="0.3">
      <c r="A21" s="51"/>
      <c r="B21" s="33" t="s">
        <v>109</v>
      </c>
      <c r="C21" s="34">
        <v>1</v>
      </c>
      <c r="D21" s="28">
        <v>9360</v>
      </c>
    </row>
    <row r="22" spans="1:4" ht="16.399999999999999" x14ac:dyDescent="0.3">
      <c r="A22" s="50" t="s">
        <v>11</v>
      </c>
      <c r="B22" s="50"/>
      <c r="C22" s="30">
        <v>2</v>
      </c>
      <c r="D22" s="31">
        <v>18720</v>
      </c>
    </row>
    <row r="23" spans="1:4" ht="16.399999999999999" x14ac:dyDescent="0.3">
      <c r="A23" s="51" t="s">
        <v>110</v>
      </c>
      <c r="B23" s="33" t="s">
        <v>111</v>
      </c>
      <c r="C23" s="34">
        <v>1</v>
      </c>
      <c r="D23" s="28">
        <v>2340</v>
      </c>
    </row>
    <row r="24" spans="1:4" ht="16.399999999999999" x14ac:dyDescent="0.3">
      <c r="A24" s="51"/>
      <c r="B24" s="33" t="s">
        <v>112</v>
      </c>
      <c r="C24" s="34">
        <v>1</v>
      </c>
      <c r="D24" s="28">
        <v>2340</v>
      </c>
    </row>
    <row r="25" spans="1:4" ht="16.399999999999999" x14ac:dyDescent="0.3">
      <c r="A25" s="51"/>
      <c r="B25" s="33" t="s">
        <v>113</v>
      </c>
      <c r="C25" s="34">
        <v>1</v>
      </c>
      <c r="D25" s="28">
        <v>2340</v>
      </c>
    </row>
    <row r="26" spans="1:4" ht="16.399999999999999" x14ac:dyDescent="0.3">
      <c r="A26" s="51"/>
      <c r="B26" s="33" t="s">
        <v>114</v>
      </c>
      <c r="C26" s="34">
        <v>1</v>
      </c>
      <c r="D26" s="28">
        <v>2340</v>
      </c>
    </row>
    <row r="27" spans="1:4" s="35" customFormat="1" ht="16.399999999999999" x14ac:dyDescent="0.3">
      <c r="A27" s="50" t="s">
        <v>11</v>
      </c>
      <c r="B27" s="50"/>
      <c r="C27" s="30">
        <v>4</v>
      </c>
      <c r="D27" s="31">
        <v>9360</v>
      </c>
    </row>
    <row r="28" spans="1:4" ht="32.75" x14ac:dyDescent="0.3">
      <c r="A28" s="32" t="s">
        <v>115</v>
      </c>
      <c r="B28" s="33" t="s">
        <v>116</v>
      </c>
      <c r="C28" s="34">
        <v>6</v>
      </c>
      <c r="D28" s="28">
        <v>16380</v>
      </c>
    </row>
    <row r="29" spans="1:4" s="35" customFormat="1" ht="16.399999999999999" x14ac:dyDescent="0.3">
      <c r="A29" s="50" t="s">
        <v>11</v>
      </c>
      <c r="B29" s="50"/>
      <c r="C29" s="30">
        <v>6</v>
      </c>
      <c r="D29" s="31">
        <v>16380</v>
      </c>
    </row>
    <row r="30" spans="1:4" ht="16.399999999999999" x14ac:dyDescent="0.3">
      <c r="A30" s="51" t="s">
        <v>117</v>
      </c>
      <c r="B30" s="33" t="s">
        <v>118</v>
      </c>
      <c r="C30" s="34">
        <v>1</v>
      </c>
      <c r="D30" s="28">
        <v>3120</v>
      </c>
    </row>
    <row r="31" spans="1:4" ht="16.399999999999999" x14ac:dyDescent="0.3">
      <c r="A31" s="51"/>
      <c r="B31" s="33" t="s">
        <v>119</v>
      </c>
      <c r="C31" s="34">
        <v>1</v>
      </c>
      <c r="D31" s="28">
        <v>3120</v>
      </c>
    </row>
    <row r="32" spans="1:4" ht="16.399999999999999" x14ac:dyDescent="0.3">
      <c r="A32" s="51"/>
      <c r="B32" s="33" t="s">
        <v>120</v>
      </c>
      <c r="C32" s="34">
        <v>4</v>
      </c>
      <c r="D32" s="28">
        <v>12480</v>
      </c>
    </row>
    <row r="33" spans="1:4" s="35" customFormat="1" ht="16.399999999999999" x14ac:dyDescent="0.3">
      <c r="A33" s="50" t="s">
        <v>11</v>
      </c>
      <c r="B33" s="50"/>
      <c r="C33" s="30">
        <v>6</v>
      </c>
      <c r="D33" s="31">
        <v>18720</v>
      </c>
    </row>
    <row r="34" spans="1:4" ht="16.399999999999999" x14ac:dyDescent="0.3">
      <c r="A34" s="51" t="s">
        <v>121</v>
      </c>
      <c r="B34" s="33" t="s">
        <v>122</v>
      </c>
      <c r="C34" s="34">
        <v>1</v>
      </c>
      <c r="D34" s="28">
        <v>3120</v>
      </c>
    </row>
    <row r="35" spans="1:4" ht="16.399999999999999" x14ac:dyDescent="0.3">
      <c r="A35" s="51"/>
      <c r="B35" s="33" t="s">
        <v>123</v>
      </c>
      <c r="C35" s="34">
        <v>1</v>
      </c>
      <c r="D35" s="28">
        <v>3120</v>
      </c>
    </row>
    <row r="36" spans="1:4" ht="16.399999999999999" x14ac:dyDescent="0.3">
      <c r="A36" s="51"/>
      <c r="B36" s="33" t="s">
        <v>124</v>
      </c>
      <c r="C36" s="34">
        <v>1</v>
      </c>
      <c r="D36" s="28">
        <v>2730</v>
      </c>
    </row>
    <row r="37" spans="1:4" ht="16.399999999999999" x14ac:dyDescent="0.3">
      <c r="A37" s="51"/>
      <c r="B37" s="33" t="s">
        <v>125</v>
      </c>
      <c r="C37" s="34">
        <v>1</v>
      </c>
      <c r="D37" s="28">
        <v>3120</v>
      </c>
    </row>
    <row r="38" spans="1:4" ht="16.399999999999999" x14ac:dyDescent="0.3">
      <c r="A38" s="51"/>
      <c r="B38" s="33" t="s">
        <v>126</v>
      </c>
      <c r="C38" s="34">
        <v>1</v>
      </c>
      <c r="D38" s="28">
        <v>2730</v>
      </c>
    </row>
    <row r="39" spans="1:4" ht="16.399999999999999" x14ac:dyDescent="0.3">
      <c r="A39" s="51"/>
      <c r="B39" s="33" t="s">
        <v>127</v>
      </c>
      <c r="C39" s="34">
        <v>1</v>
      </c>
      <c r="D39" s="28">
        <v>2730</v>
      </c>
    </row>
    <row r="40" spans="1:4" s="35" customFormat="1" ht="16.399999999999999" x14ac:dyDescent="0.3">
      <c r="A40" s="50" t="s">
        <v>11</v>
      </c>
      <c r="B40" s="50"/>
      <c r="C40" s="30">
        <v>6</v>
      </c>
      <c r="D40" s="31">
        <v>17550</v>
      </c>
    </row>
    <row r="41" spans="1:4" ht="16.399999999999999" x14ac:dyDescent="0.3">
      <c r="A41" s="51" t="s">
        <v>128</v>
      </c>
      <c r="B41" s="33" t="s">
        <v>129</v>
      </c>
      <c r="C41" s="34">
        <v>1</v>
      </c>
      <c r="D41" s="28">
        <v>2730</v>
      </c>
    </row>
    <row r="42" spans="1:4" ht="16.399999999999999" x14ac:dyDescent="0.3">
      <c r="A42" s="51"/>
      <c r="B42" s="33" t="s">
        <v>130</v>
      </c>
      <c r="C42" s="34">
        <v>2</v>
      </c>
      <c r="D42" s="28">
        <v>9048</v>
      </c>
    </row>
    <row r="43" spans="1:4" ht="16.399999999999999" x14ac:dyDescent="0.3">
      <c r="A43" s="51"/>
      <c r="B43" s="33" t="s">
        <v>131</v>
      </c>
      <c r="C43" s="34">
        <v>1</v>
      </c>
      <c r="D43" s="28">
        <v>3900</v>
      </c>
    </row>
    <row r="44" spans="1:4" s="35" customFormat="1" ht="16.399999999999999" x14ac:dyDescent="0.3">
      <c r="A44" s="50" t="s">
        <v>11</v>
      </c>
      <c r="B44" s="50"/>
      <c r="C44" s="30">
        <v>4</v>
      </c>
      <c r="D44" s="31">
        <v>15678</v>
      </c>
    </row>
    <row r="45" spans="1:4" ht="16.399999999999999" x14ac:dyDescent="0.3">
      <c r="A45" s="51" t="s">
        <v>132</v>
      </c>
      <c r="B45" s="33" t="s">
        <v>133</v>
      </c>
      <c r="C45" s="34">
        <v>1</v>
      </c>
      <c r="D45" s="28">
        <v>3900</v>
      </c>
    </row>
    <row r="46" spans="1:4" ht="16.399999999999999" x14ac:dyDescent="0.3">
      <c r="A46" s="51"/>
      <c r="B46" s="33" t="s">
        <v>134</v>
      </c>
      <c r="C46" s="34">
        <v>1</v>
      </c>
      <c r="D46" s="28">
        <v>3900</v>
      </c>
    </row>
    <row r="47" spans="1:4" ht="16.399999999999999" x14ac:dyDescent="0.3">
      <c r="A47" s="51"/>
      <c r="B47" s="33" t="s">
        <v>135</v>
      </c>
      <c r="C47" s="34">
        <v>1</v>
      </c>
      <c r="D47" s="28">
        <v>3900</v>
      </c>
    </row>
    <row r="48" spans="1:4" s="35" customFormat="1" ht="16.399999999999999" x14ac:dyDescent="0.3">
      <c r="A48" s="50" t="s">
        <v>11</v>
      </c>
      <c r="B48" s="50"/>
      <c r="C48" s="30">
        <v>3</v>
      </c>
      <c r="D48" s="31">
        <v>11700</v>
      </c>
    </row>
    <row r="49" spans="1:4" ht="16.399999999999999" x14ac:dyDescent="0.3">
      <c r="A49" s="51" t="s">
        <v>136</v>
      </c>
      <c r="B49" s="33" t="s">
        <v>137</v>
      </c>
      <c r="C49" s="34">
        <v>1</v>
      </c>
      <c r="D49" s="28">
        <v>3900</v>
      </c>
    </row>
    <row r="50" spans="1:4" ht="16.399999999999999" x14ac:dyDescent="0.3">
      <c r="A50" s="51"/>
      <c r="B50" s="33" t="s">
        <v>138</v>
      </c>
      <c r="C50" s="34">
        <v>1</v>
      </c>
      <c r="D50" s="28">
        <v>2730</v>
      </c>
    </row>
    <row r="51" spans="1:4" ht="16.399999999999999" x14ac:dyDescent="0.3">
      <c r="A51" s="51"/>
      <c r="B51" s="33" t="s">
        <v>139</v>
      </c>
      <c r="C51" s="34">
        <v>1</v>
      </c>
      <c r="D51" s="28">
        <v>2730</v>
      </c>
    </row>
    <row r="52" spans="1:4" ht="16.399999999999999" x14ac:dyDescent="0.3">
      <c r="A52" s="51"/>
      <c r="B52" s="33" t="s">
        <v>140</v>
      </c>
      <c r="C52" s="34">
        <v>1</v>
      </c>
      <c r="D52" s="28">
        <v>3120</v>
      </c>
    </row>
    <row r="53" spans="1:4" s="35" customFormat="1" ht="16.399999999999999" x14ac:dyDescent="0.3">
      <c r="A53" s="50" t="s">
        <v>11</v>
      </c>
      <c r="B53" s="50"/>
      <c r="C53" s="30">
        <v>4</v>
      </c>
      <c r="D53" s="31">
        <v>12480</v>
      </c>
    </row>
    <row r="54" spans="1:4" ht="32.75" x14ac:dyDescent="0.3">
      <c r="A54" s="51" t="s">
        <v>141</v>
      </c>
      <c r="B54" s="33" t="s">
        <v>142</v>
      </c>
      <c r="C54" s="34">
        <v>1</v>
      </c>
      <c r="D54" s="28">
        <v>7800</v>
      </c>
    </row>
    <row r="55" spans="1:4" ht="32.75" x14ac:dyDescent="0.3">
      <c r="A55" s="51"/>
      <c r="B55" s="33" t="s">
        <v>143</v>
      </c>
      <c r="C55" s="34">
        <v>1</v>
      </c>
      <c r="D55" s="28">
        <v>7800</v>
      </c>
    </row>
    <row r="56" spans="1:4" s="35" customFormat="1" ht="16.399999999999999" x14ac:dyDescent="0.3">
      <c r="A56" s="50" t="s">
        <v>11</v>
      </c>
      <c r="B56" s="50"/>
      <c r="C56" s="30">
        <v>2</v>
      </c>
      <c r="D56" s="31">
        <v>15600</v>
      </c>
    </row>
    <row r="57" spans="1:4" ht="32.75" x14ac:dyDescent="0.3">
      <c r="A57" s="36" t="s">
        <v>144</v>
      </c>
      <c r="B57" s="26" t="s">
        <v>145</v>
      </c>
      <c r="C57" s="27">
        <v>6</v>
      </c>
      <c r="D57" s="37">
        <v>21060</v>
      </c>
    </row>
    <row r="58" spans="1:4" s="35" customFormat="1" ht="16.399999999999999" x14ac:dyDescent="0.3">
      <c r="A58" s="50" t="s">
        <v>11</v>
      </c>
      <c r="B58" s="50"/>
      <c r="C58" s="38">
        <v>6</v>
      </c>
      <c r="D58" s="39">
        <v>21060</v>
      </c>
    </row>
    <row r="59" spans="1:4" ht="16.399999999999999" x14ac:dyDescent="0.3">
      <c r="A59" s="51" t="s">
        <v>146</v>
      </c>
      <c r="B59" s="33" t="s">
        <v>147</v>
      </c>
      <c r="C59" s="34">
        <v>1</v>
      </c>
      <c r="D59" s="28">
        <v>3120</v>
      </c>
    </row>
    <row r="60" spans="1:4" ht="16.399999999999999" x14ac:dyDescent="0.3">
      <c r="A60" s="51"/>
      <c r="B60" s="33" t="s">
        <v>148</v>
      </c>
      <c r="C60" s="34">
        <v>1</v>
      </c>
      <c r="D60" s="28">
        <v>2730</v>
      </c>
    </row>
    <row r="61" spans="1:4" ht="16.399999999999999" x14ac:dyDescent="0.3">
      <c r="A61" s="51"/>
      <c r="B61" s="33" t="s">
        <v>149</v>
      </c>
      <c r="C61" s="34">
        <v>1</v>
      </c>
      <c r="D61" s="28">
        <v>2730</v>
      </c>
    </row>
    <row r="62" spans="1:4" ht="16.399999999999999" x14ac:dyDescent="0.3">
      <c r="A62" s="51"/>
      <c r="B62" s="33" t="s">
        <v>150</v>
      </c>
      <c r="C62" s="34">
        <v>1</v>
      </c>
      <c r="D62" s="28">
        <v>2730</v>
      </c>
    </row>
    <row r="63" spans="1:4" ht="16.399999999999999" x14ac:dyDescent="0.3">
      <c r="A63" s="51"/>
      <c r="B63" s="33" t="s">
        <v>151</v>
      </c>
      <c r="C63" s="34">
        <v>1</v>
      </c>
      <c r="D63" s="28">
        <v>2730</v>
      </c>
    </row>
    <row r="64" spans="1:4" s="35" customFormat="1" ht="16.399999999999999" x14ac:dyDescent="0.3">
      <c r="A64" s="50" t="s">
        <v>11</v>
      </c>
      <c r="B64" s="50"/>
      <c r="C64" s="30">
        <v>5</v>
      </c>
      <c r="D64" s="31">
        <v>14040</v>
      </c>
    </row>
    <row r="65" spans="1:4" ht="16.399999999999999" x14ac:dyDescent="0.3">
      <c r="A65" s="51" t="s">
        <v>152</v>
      </c>
      <c r="B65" s="33" t="s">
        <v>153</v>
      </c>
      <c r="C65" s="34">
        <v>1</v>
      </c>
      <c r="D65" s="28">
        <v>3900</v>
      </c>
    </row>
    <row r="66" spans="1:4" ht="16.399999999999999" x14ac:dyDescent="0.3">
      <c r="A66" s="51"/>
      <c r="B66" s="33" t="s">
        <v>154</v>
      </c>
      <c r="C66" s="34">
        <v>1</v>
      </c>
      <c r="D66" s="28">
        <v>3900</v>
      </c>
    </row>
    <row r="67" spans="1:4" ht="16.399999999999999" x14ac:dyDescent="0.3">
      <c r="A67" s="51"/>
      <c r="B67" s="33" t="s">
        <v>155</v>
      </c>
      <c r="C67" s="34">
        <v>1</v>
      </c>
      <c r="D67" s="28">
        <v>3900</v>
      </c>
    </row>
    <row r="68" spans="1:4" ht="16.399999999999999" x14ac:dyDescent="0.3">
      <c r="A68" s="51"/>
      <c r="B68" s="33" t="s">
        <v>156</v>
      </c>
      <c r="C68" s="34">
        <v>1</v>
      </c>
      <c r="D68" s="28">
        <v>3900</v>
      </c>
    </row>
    <row r="69" spans="1:4" s="35" customFormat="1" ht="16.399999999999999" x14ac:dyDescent="0.3">
      <c r="A69" s="52" t="s">
        <v>11</v>
      </c>
      <c r="B69" s="52"/>
      <c r="C69" s="30">
        <v>4</v>
      </c>
      <c r="D69" s="31">
        <v>15600</v>
      </c>
    </row>
    <row r="70" spans="1:4" ht="16.399999999999999" x14ac:dyDescent="0.3">
      <c r="A70" s="32" t="s">
        <v>157</v>
      </c>
      <c r="B70" s="33"/>
      <c r="C70" s="34">
        <v>216</v>
      </c>
      <c r="D70" s="28">
        <v>707460</v>
      </c>
    </row>
    <row r="71" spans="1:4" ht="16.399999999999999" x14ac:dyDescent="0.3">
      <c r="A71" s="52" t="s">
        <v>11</v>
      </c>
      <c r="B71" s="52"/>
      <c r="C71" s="30">
        <v>216</v>
      </c>
      <c r="D71" s="31">
        <v>707460</v>
      </c>
    </row>
    <row r="72" spans="1:4" ht="18.350000000000001" x14ac:dyDescent="0.3">
      <c r="A72" s="53" t="s">
        <v>16</v>
      </c>
      <c r="B72" s="53"/>
      <c r="C72" s="40">
        <v>283</v>
      </c>
      <c r="D72" s="41">
        <v>925158</v>
      </c>
    </row>
    <row r="73" spans="1:4" ht="15.05" x14ac:dyDescent="0.3">
      <c r="A73" s="42"/>
      <c r="C73" s="35"/>
      <c r="D73" s="43"/>
    </row>
    <row r="74" spans="1:4" ht="15.05" x14ac:dyDescent="0.3">
      <c r="A74" s="42"/>
      <c r="B74" s="44"/>
      <c r="C74" s="45"/>
      <c r="D74" s="46"/>
    </row>
  </sheetData>
  <mergeCells count="29">
    <mergeCell ref="A64:B64"/>
    <mergeCell ref="A65:A68"/>
    <mergeCell ref="A69:B69"/>
    <mergeCell ref="A71:B71"/>
    <mergeCell ref="A72:B72"/>
    <mergeCell ref="A49:A52"/>
    <mergeCell ref="A53:B53"/>
    <mergeCell ref="A54:A55"/>
    <mergeCell ref="A56:B56"/>
    <mergeCell ref="A58:B58"/>
    <mergeCell ref="A59:A63"/>
    <mergeCell ref="A34:A39"/>
    <mergeCell ref="A40:B40"/>
    <mergeCell ref="A41:A43"/>
    <mergeCell ref="A44:B44"/>
    <mergeCell ref="A45:A47"/>
    <mergeCell ref="A48:B48"/>
    <mergeCell ref="A22:B22"/>
    <mergeCell ref="A23:A26"/>
    <mergeCell ref="A27:B27"/>
    <mergeCell ref="A29:B29"/>
    <mergeCell ref="A30:A32"/>
    <mergeCell ref="A33:B33"/>
    <mergeCell ref="A1:D1"/>
    <mergeCell ref="A3:A12"/>
    <mergeCell ref="A13:B13"/>
    <mergeCell ref="A14:A18"/>
    <mergeCell ref="A19:B19"/>
    <mergeCell ref="A20:A21"/>
  </mergeCells>
  <phoneticPr fontId="11" type="noConversion"/>
  <pageMargins left="0.75000000000000011" right="0.75000000000000011" top="1" bottom="1" header="0.5" footer="0.5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5D2B-F793-49C0-B897-A2A64E151B07}">
  <dimension ref="A1:D82"/>
  <sheetViews>
    <sheetView workbookViewId="0"/>
  </sheetViews>
  <sheetFormatPr defaultColWidth="10.25" defaultRowHeight="16.55" x14ac:dyDescent="0.3"/>
  <cols>
    <col min="1" max="1" width="19.625" style="54" customWidth="1"/>
    <col min="2" max="2" width="47.125" style="54" customWidth="1"/>
    <col min="3" max="3" width="18.5" style="54" customWidth="1"/>
    <col min="4" max="4" width="16.625" style="54" customWidth="1"/>
    <col min="5" max="5" width="10.25" style="54" customWidth="1"/>
    <col min="6" max="16384" width="10.25" style="54"/>
  </cols>
  <sheetData>
    <row r="1" spans="1:4" ht="16.399999999999999" x14ac:dyDescent="0.3">
      <c r="A1" s="59" t="s">
        <v>158</v>
      </c>
      <c r="B1" s="59"/>
      <c r="C1" s="59"/>
      <c r="D1" s="59"/>
    </row>
    <row r="2" spans="1:4" ht="16.399999999999999" x14ac:dyDescent="0.3">
      <c r="A2" s="13" t="s">
        <v>2</v>
      </c>
      <c r="B2" s="25" t="s">
        <v>88</v>
      </c>
      <c r="C2" s="25" t="s">
        <v>4</v>
      </c>
      <c r="D2" s="25" t="s">
        <v>89</v>
      </c>
    </row>
    <row r="3" spans="1:4" ht="16.399999999999999" x14ac:dyDescent="0.3">
      <c r="A3" s="55" t="s">
        <v>159</v>
      </c>
      <c r="B3" s="33" t="s">
        <v>160</v>
      </c>
      <c r="C3" s="34">
        <v>5</v>
      </c>
      <c r="D3" s="56">
        <v>14630</v>
      </c>
    </row>
    <row r="4" spans="1:4" ht="16.399999999999999" x14ac:dyDescent="0.3">
      <c r="A4" s="50" t="s">
        <v>11</v>
      </c>
      <c r="B4" s="50"/>
      <c r="C4" s="30">
        <v>5</v>
      </c>
      <c r="D4" s="57">
        <v>14630</v>
      </c>
    </row>
    <row r="5" spans="1:4" ht="16.399999999999999" x14ac:dyDescent="0.3">
      <c r="A5" s="60" t="s">
        <v>161</v>
      </c>
      <c r="B5" s="33" t="s">
        <v>162</v>
      </c>
      <c r="C5" s="34">
        <v>1</v>
      </c>
      <c r="D5" s="56">
        <v>4258</v>
      </c>
    </row>
    <row r="6" spans="1:4" ht="16.399999999999999" x14ac:dyDescent="0.3">
      <c r="A6" s="60"/>
      <c r="B6" s="7" t="s">
        <v>163</v>
      </c>
      <c r="C6" s="34">
        <v>4</v>
      </c>
      <c r="D6" s="56">
        <v>14784</v>
      </c>
    </row>
    <row r="7" spans="1:4" ht="16.399999999999999" x14ac:dyDescent="0.3">
      <c r="A7" s="50" t="s">
        <v>11</v>
      </c>
      <c r="B7" s="50"/>
      <c r="C7" s="30">
        <v>5</v>
      </c>
      <c r="D7" s="57">
        <v>19042</v>
      </c>
    </row>
    <row r="8" spans="1:4" ht="16.399999999999999" x14ac:dyDescent="0.3">
      <c r="A8" s="55" t="s">
        <v>164</v>
      </c>
      <c r="B8" s="33" t="s">
        <v>165</v>
      </c>
      <c r="C8" s="34">
        <v>4</v>
      </c>
      <c r="D8" s="56">
        <v>17520</v>
      </c>
    </row>
    <row r="9" spans="1:4" ht="16.399999999999999" x14ac:dyDescent="0.3">
      <c r="A9" s="50" t="s">
        <v>11</v>
      </c>
      <c r="B9" s="50"/>
      <c r="C9" s="30">
        <v>4</v>
      </c>
      <c r="D9" s="57">
        <v>17520</v>
      </c>
    </row>
    <row r="10" spans="1:4" ht="81.849999999999994" x14ac:dyDescent="0.3">
      <c r="A10" s="55" t="s">
        <v>101</v>
      </c>
      <c r="B10" s="33" t="s">
        <v>166</v>
      </c>
      <c r="C10" s="34">
        <v>4</v>
      </c>
      <c r="D10" s="56">
        <v>17032</v>
      </c>
    </row>
    <row r="11" spans="1:4" ht="16.399999999999999" x14ac:dyDescent="0.3">
      <c r="A11" s="50" t="s">
        <v>11</v>
      </c>
      <c r="B11" s="50"/>
      <c r="C11" s="30">
        <v>4</v>
      </c>
      <c r="D11" s="57">
        <v>17032</v>
      </c>
    </row>
    <row r="12" spans="1:4" ht="16.399999999999999" x14ac:dyDescent="0.3">
      <c r="A12" s="55" t="s">
        <v>167</v>
      </c>
      <c r="B12" s="7" t="s">
        <v>168</v>
      </c>
      <c r="C12" s="34">
        <v>7</v>
      </c>
      <c r="D12" s="56">
        <v>18865</v>
      </c>
    </row>
    <row r="13" spans="1:4" ht="16.399999999999999" x14ac:dyDescent="0.3">
      <c r="A13" s="50" t="s">
        <v>11</v>
      </c>
      <c r="B13" s="50"/>
      <c r="C13" s="30">
        <v>7</v>
      </c>
      <c r="D13" s="57">
        <v>18865</v>
      </c>
    </row>
    <row r="14" spans="1:4" ht="16.399999999999999" x14ac:dyDescent="0.3">
      <c r="A14" s="55" t="s">
        <v>169</v>
      </c>
      <c r="B14" s="33" t="s">
        <v>170</v>
      </c>
      <c r="C14" s="34">
        <v>7</v>
      </c>
      <c r="D14" s="56">
        <v>17248</v>
      </c>
    </row>
    <row r="15" spans="1:4" ht="16.399999999999999" x14ac:dyDescent="0.3">
      <c r="A15" s="50" t="s">
        <v>11</v>
      </c>
      <c r="B15" s="50"/>
      <c r="C15" s="30">
        <v>7</v>
      </c>
      <c r="D15" s="57">
        <v>17248</v>
      </c>
    </row>
    <row r="16" spans="1:4" ht="16.399999999999999" x14ac:dyDescent="0.3">
      <c r="A16" s="55" t="s">
        <v>110</v>
      </c>
      <c r="B16" s="7" t="s">
        <v>171</v>
      </c>
      <c r="C16" s="34">
        <v>5</v>
      </c>
      <c r="D16" s="56">
        <v>16170</v>
      </c>
    </row>
    <row r="17" spans="1:4" ht="16.399999999999999" x14ac:dyDescent="0.3">
      <c r="A17" s="50" t="s">
        <v>11</v>
      </c>
      <c r="B17" s="50"/>
      <c r="C17" s="30">
        <v>5</v>
      </c>
      <c r="D17" s="57">
        <v>16170</v>
      </c>
    </row>
    <row r="18" spans="1:4" ht="32.75" x14ac:dyDescent="0.3">
      <c r="A18" s="32" t="s">
        <v>144</v>
      </c>
      <c r="B18" s="33" t="s">
        <v>172</v>
      </c>
      <c r="C18" s="34">
        <v>6</v>
      </c>
      <c r="D18" s="56">
        <v>16170</v>
      </c>
    </row>
    <row r="19" spans="1:4" ht="16.399999999999999" x14ac:dyDescent="0.3">
      <c r="A19" s="50" t="s">
        <v>11</v>
      </c>
      <c r="B19" s="50"/>
      <c r="C19" s="30">
        <v>6</v>
      </c>
      <c r="D19" s="57">
        <v>16170</v>
      </c>
    </row>
    <row r="20" spans="1:4" ht="16.399999999999999" x14ac:dyDescent="0.3">
      <c r="A20" s="60" t="s">
        <v>173</v>
      </c>
      <c r="B20" s="7" t="s">
        <v>174</v>
      </c>
      <c r="C20" s="34">
        <v>12</v>
      </c>
      <c r="D20" s="56">
        <v>13860</v>
      </c>
    </row>
    <row r="21" spans="1:4" ht="16.399999999999999" x14ac:dyDescent="0.3">
      <c r="A21" s="60"/>
      <c r="B21" s="7" t="s">
        <v>175</v>
      </c>
      <c r="C21" s="34">
        <v>1</v>
      </c>
      <c r="D21" s="56">
        <v>2695</v>
      </c>
    </row>
    <row r="22" spans="1:4" ht="16.399999999999999" x14ac:dyDescent="0.3">
      <c r="A22" s="50" t="s">
        <v>11</v>
      </c>
      <c r="B22" s="50"/>
      <c r="C22" s="30">
        <v>13</v>
      </c>
      <c r="D22" s="57">
        <v>16555</v>
      </c>
    </row>
    <row r="23" spans="1:4" ht="16.399999999999999" x14ac:dyDescent="0.3">
      <c r="A23" s="55" t="s">
        <v>176</v>
      </c>
      <c r="B23" s="7" t="s">
        <v>177</v>
      </c>
      <c r="C23" s="34">
        <v>1</v>
      </c>
      <c r="D23" s="56">
        <v>3080</v>
      </c>
    </row>
    <row r="24" spans="1:4" ht="16.399999999999999" x14ac:dyDescent="0.3">
      <c r="A24" s="50" t="s">
        <v>11</v>
      </c>
      <c r="B24" s="50"/>
      <c r="C24" s="30">
        <v>1</v>
      </c>
      <c r="D24" s="57">
        <v>3080</v>
      </c>
    </row>
    <row r="25" spans="1:4" ht="16.399999999999999" x14ac:dyDescent="0.3">
      <c r="A25" s="55" t="s">
        <v>152</v>
      </c>
      <c r="B25" s="7" t="s">
        <v>178</v>
      </c>
      <c r="C25" s="34">
        <v>1</v>
      </c>
      <c r="D25" s="56">
        <v>3080</v>
      </c>
    </row>
    <row r="26" spans="1:4" ht="16.399999999999999" x14ac:dyDescent="0.3">
      <c r="A26" s="50" t="s">
        <v>11</v>
      </c>
      <c r="B26" s="50"/>
      <c r="C26" s="30">
        <v>1</v>
      </c>
      <c r="D26" s="57">
        <v>3080</v>
      </c>
    </row>
    <row r="27" spans="1:4" ht="16.399999999999999" x14ac:dyDescent="0.3">
      <c r="A27" s="60" t="s">
        <v>179</v>
      </c>
      <c r="B27" s="7" t="s">
        <v>180</v>
      </c>
      <c r="C27" s="34">
        <v>6</v>
      </c>
      <c r="D27" s="56">
        <v>13860</v>
      </c>
    </row>
    <row r="28" spans="1:4" ht="16.399999999999999" x14ac:dyDescent="0.3">
      <c r="A28" s="60"/>
      <c r="B28" s="7" t="s">
        <v>181</v>
      </c>
      <c r="C28" s="34">
        <v>1</v>
      </c>
      <c r="D28" s="56">
        <v>2695</v>
      </c>
    </row>
    <row r="29" spans="1:4" ht="16.399999999999999" x14ac:dyDescent="0.3">
      <c r="A29" s="50" t="s">
        <v>11</v>
      </c>
      <c r="B29" s="50"/>
      <c r="C29" s="30">
        <v>7</v>
      </c>
      <c r="D29" s="57">
        <v>16555</v>
      </c>
    </row>
    <row r="30" spans="1:4" ht="49.1" x14ac:dyDescent="0.3">
      <c r="A30" s="55" t="s">
        <v>182</v>
      </c>
      <c r="B30" s="33" t="s">
        <v>183</v>
      </c>
      <c r="C30" s="34">
        <v>2</v>
      </c>
      <c r="D30" s="56">
        <v>8008</v>
      </c>
    </row>
    <row r="31" spans="1:4" ht="16.399999999999999" x14ac:dyDescent="0.3">
      <c r="A31" s="50" t="s">
        <v>11</v>
      </c>
      <c r="B31" s="50"/>
      <c r="C31" s="30">
        <v>2</v>
      </c>
      <c r="D31" s="57">
        <v>8008</v>
      </c>
    </row>
    <row r="32" spans="1:4" ht="16.399999999999999" x14ac:dyDescent="0.3">
      <c r="A32" s="32" t="s">
        <v>184</v>
      </c>
      <c r="B32" s="7" t="s">
        <v>185</v>
      </c>
      <c r="C32" s="34">
        <v>5</v>
      </c>
      <c r="D32" s="56">
        <v>17325</v>
      </c>
    </row>
    <row r="33" spans="1:4" ht="16.399999999999999" x14ac:dyDescent="0.3">
      <c r="A33" s="50" t="s">
        <v>11</v>
      </c>
      <c r="B33" s="50"/>
      <c r="C33" s="30">
        <v>5</v>
      </c>
      <c r="D33" s="57">
        <v>17325</v>
      </c>
    </row>
    <row r="34" spans="1:4" ht="16.399999999999999" x14ac:dyDescent="0.3">
      <c r="A34" s="60" t="s">
        <v>186</v>
      </c>
      <c r="B34" s="7" t="s">
        <v>187</v>
      </c>
      <c r="C34" s="34">
        <v>1</v>
      </c>
      <c r="D34" s="56">
        <v>3234</v>
      </c>
    </row>
    <row r="35" spans="1:4" ht="16.399999999999999" x14ac:dyDescent="0.3">
      <c r="A35" s="60"/>
      <c r="B35" s="7" t="s">
        <v>188</v>
      </c>
      <c r="C35" s="34">
        <v>1</v>
      </c>
      <c r="D35" s="56">
        <v>3234</v>
      </c>
    </row>
    <row r="36" spans="1:4" ht="16.399999999999999" x14ac:dyDescent="0.3">
      <c r="A36" s="60"/>
      <c r="B36" s="7" t="s">
        <v>189</v>
      </c>
      <c r="C36" s="34">
        <v>1</v>
      </c>
      <c r="D36" s="56">
        <v>3234</v>
      </c>
    </row>
    <row r="37" spans="1:4" ht="16.399999999999999" x14ac:dyDescent="0.3">
      <c r="A37" s="60"/>
      <c r="B37" s="7" t="s">
        <v>190</v>
      </c>
      <c r="C37" s="34">
        <v>1</v>
      </c>
      <c r="D37" s="56">
        <v>3234</v>
      </c>
    </row>
    <row r="38" spans="1:4" ht="16.399999999999999" x14ac:dyDescent="0.3">
      <c r="A38" s="60"/>
      <c r="B38" s="7" t="s">
        <v>191</v>
      </c>
      <c r="C38" s="34">
        <v>2</v>
      </c>
      <c r="D38" s="56">
        <v>3465</v>
      </c>
    </row>
    <row r="39" spans="1:4" ht="16.399999999999999" x14ac:dyDescent="0.3">
      <c r="A39" s="50" t="s">
        <v>11</v>
      </c>
      <c r="B39" s="50"/>
      <c r="C39" s="30">
        <v>6</v>
      </c>
      <c r="D39" s="57">
        <v>16401</v>
      </c>
    </row>
    <row r="40" spans="1:4" ht="16.399999999999999" x14ac:dyDescent="0.3">
      <c r="A40" s="60" t="s">
        <v>192</v>
      </c>
      <c r="B40" s="7" t="s">
        <v>193</v>
      </c>
      <c r="C40" s="34">
        <v>1</v>
      </c>
      <c r="D40" s="56">
        <v>3465</v>
      </c>
    </row>
    <row r="41" spans="1:4" ht="16.399999999999999" x14ac:dyDescent="0.3">
      <c r="A41" s="60"/>
      <c r="B41" s="7" t="s">
        <v>194</v>
      </c>
      <c r="C41" s="34">
        <v>1</v>
      </c>
      <c r="D41" s="56">
        <v>3850</v>
      </c>
    </row>
    <row r="42" spans="1:4" ht="16.399999999999999" x14ac:dyDescent="0.3">
      <c r="A42" s="50" t="s">
        <v>11</v>
      </c>
      <c r="B42" s="50"/>
      <c r="C42" s="30">
        <v>2</v>
      </c>
      <c r="D42" s="57">
        <v>7315</v>
      </c>
    </row>
    <row r="43" spans="1:4" ht="16.399999999999999" x14ac:dyDescent="0.3">
      <c r="A43" s="51" t="s">
        <v>115</v>
      </c>
      <c r="B43" s="7" t="s">
        <v>195</v>
      </c>
      <c r="C43" s="34">
        <v>4</v>
      </c>
      <c r="D43" s="56">
        <v>7392</v>
      </c>
    </row>
    <row r="44" spans="1:4" ht="81.849999999999994" x14ac:dyDescent="0.3">
      <c r="A44" s="51"/>
      <c r="B44" s="33" t="s">
        <v>196</v>
      </c>
      <c r="C44" s="34">
        <v>4</v>
      </c>
      <c r="D44" s="56">
        <v>1540</v>
      </c>
    </row>
    <row r="45" spans="1:4" ht="65.45" x14ac:dyDescent="0.3">
      <c r="A45" s="51"/>
      <c r="B45" s="33" t="s">
        <v>197</v>
      </c>
      <c r="C45" s="34">
        <v>5</v>
      </c>
      <c r="D45" s="56">
        <v>1925</v>
      </c>
    </row>
    <row r="46" spans="1:4" ht="65.45" x14ac:dyDescent="0.3">
      <c r="A46" s="51"/>
      <c r="B46" s="33" t="s">
        <v>198</v>
      </c>
      <c r="C46" s="34">
        <v>3</v>
      </c>
      <c r="D46" s="56">
        <v>1155</v>
      </c>
    </row>
    <row r="47" spans="1:4" ht="16.399999999999999" x14ac:dyDescent="0.3">
      <c r="A47" s="50" t="s">
        <v>11</v>
      </c>
      <c r="B47" s="50"/>
      <c r="C47" s="30">
        <v>16</v>
      </c>
      <c r="D47" s="57">
        <v>12012</v>
      </c>
    </row>
    <row r="48" spans="1:4" ht="16.399999999999999" x14ac:dyDescent="0.3">
      <c r="A48" s="60" t="s">
        <v>90</v>
      </c>
      <c r="B48" s="7" t="s">
        <v>199</v>
      </c>
      <c r="C48" s="34">
        <v>1</v>
      </c>
      <c r="D48" s="56">
        <v>1848</v>
      </c>
    </row>
    <row r="49" spans="1:4" ht="16.399999999999999" x14ac:dyDescent="0.3">
      <c r="A49" s="60"/>
      <c r="B49" s="7" t="s">
        <v>200</v>
      </c>
      <c r="C49" s="34">
        <v>2</v>
      </c>
      <c r="D49" s="56">
        <v>2310</v>
      </c>
    </row>
    <row r="50" spans="1:4" ht="16.399999999999999" x14ac:dyDescent="0.3">
      <c r="A50" s="60"/>
      <c r="B50" s="7" t="s">
        <v>201</v>
      </c>
      <c r="C50" s="34">
        <v>1</v>
      </c>
      <c r="D50" s="56">
        <v>2310</v>
      </c>
    </row>
    <row r="51" spans="1:4" ht="16.399999999999999" x14ac:dyDescent="0.3">
      <c r="A51" s="60"/>
      <c r="B51" s="7" t="s">
        <v>202</v>
      </c>
      <c r="C51" s="34">
        <v>1</v>
      </c>
      <c r="D51" s="56">
        <v>2695</v>
      </c>
    </row>
    <row r="52" spans="1:4" ht="16.399999999999999" x14ac:dyDescent="0.3">
      <c r="A52" s="60"/>
      <c r="B52" s="7" t="s">
        <v>203</v>
      </c>
      <c r="C52" s="34">
        <v>1</v>
      </c>
      <c r="D52" s="56">
        <v>924</v>
      </c>
    </row>
    <row r="53" spans="1:4" ht="16.399999999999999" x14ac:dyDescent="0.3">
      <c r="A53" s="60"/>
      <c r="B53" s="7" t="s">
        <v>204</v>
      </c>
      <c r="C53" s="34">
        <v>2</v>
      </c>
      <c r="D53" s="56">
        <v>2310</v>
      </c>
    </row>
    <row r="54" spans="1:4" ht="16.399999999999999" x14ac:dyDescent="0.3">
      <c r="A54" s="60"/>
      <c r="B54" s="7" t="s">
        <v>205</v>
      </c>
      <c r="C54" s="34">
        <v>1</v>
      </c>
      <c r="D54" s="56">
        <v>2310</v>
      </c>
    </row>
    <row r="55" spans="1:4" ht="16.399999999999999" x14ac:dyDescent="0.3">
      <c r="A55" s="60"/>
      <c r="B55" s="7" t="s">
        <v>206</v>
      </c>
      <c r="C55" s="34">
        <v>1</v>
      </c>
      <c r="D55" s="56">
        <v>1001</v>
      </c>
    </row>
    <row r="56" spans="1:4" ht="16.399999999999999" x14ac:dyDescent="0.3">
      <c r="A56" s="50" t="s">
        <v>11</v>
      </c>
      <c r="B56" s="50"/>
      <c r="C56" s="30">
        <v>10</v>
      </c>
      <c r="D56" s="57">
        <v>15708</v>
      </c>
    </row>
    <row r="57" spans="1:4" ht="16.399999999999999" x14ac:dyDescent="0.3">
      <c r="A57" s="60" t="s">
        <v>117</v>
      </c>
      <c r="B57" s="7" t="s">
        <v>207</v>
      </c>
      <c r="C57" s="34">
        <v>3</v>
      </c>
      <c r="D57" s="56">
        <v>11088</v>
      </c>
    </row>
    <row r="58" spans="1:4" ht="16.399999999999999" x14ac:dyDescent="0.3">
      <c r="A58" s="60"/>
      <c r="B58" s="7" t="s">
        <v>208</v>
      </c>
      <c r="C58" s="34">
        <v>2</v>
      </c>
      <c r="D58" s="56">
        <v>1848</v>
      </c>
    </row>
    <row r="59" spans="1:4" ht="16.399999999999999" x14ac:dyDescent="0.3">
      <c r="A59" s="60"/>
      <c r="B59" s="7" t="s">
        <v>209</v>
      </c>
      <c r="C59" s="34">
        <v>3</v>
      </c>
      <c r="D59" s="56">
        <v>3696</v>
      </c>
    </row>
    <row r="60" spans="1:4" ht="16.399999999999999" x14ac:dyDescent="0.3">
      <c r="A60" s="50" t="s">
        <v>11</v>
      </c>
      <c r="B60" s="50"/>
      <c r="C60" s="30">
        <v>8</v>
      </c>
      <c r="D60" s="57">
        <v>16632</v>
      </c>
    </row>
    <row r="61" spans="1:4" ht="16.399999999999999" x14ac:dyDescent="0.3">
      <c r="A61" s="60" t="s">
        <v>210</v>
      </c>
      <c r="B61" s="7" t="s">
        <v>211</v>
      </c>
      <c r="C61" s="34">
        <v>5</v>
      </c>
      <c r="D61" s="56">
        <v>9875</v>
      </c>
    </row>
    <row r="62" spans="1:4" ht="16.399999999999999" x14ac:dyDescent="0.3">
      <c r="A62" s="60"/>
      <c r="B62" s="7" t="s">
        <v>212</v>
      </c>
      <c r="C62" s="34">
        <v>4</v>
      </c>
      <c r="D62" s="56">
        <v>7900</v>
      </c>
    </row>
    <row r="63" spans="1:4" ht="16.399999999999999" x14ac:dyDescent="0.3">
      <c r="A63" s="50" t="s">
        <v>11</v>
      </c>
      <c r="B63" s="50"/>
      <c r="C63" s="30">
        <v>9</v>
      </c>
      <c r="D63" s="57">
        <v>17775</v>
      </c>
    </row>
    <row r="64" spans="1:4" ht="16.399999999999999" x14ac:dyDescent="0.3">
      <c r="A64" s="60" t="s">
        <v>121</v>
      </c>
      <c r="B64" s="7" t="s">
        <v>213</v>
      </c>
      <c r="C64" s="34">
        <v>1</v>
      </c>
      <c r="D64" s="56">
        <v>3160</v>
      </c>
    </row>
    <row r="65" spans="1:4" ht="16.399999999999999" x14ac:dyDescent="0.3">
      <c r="A65" s="60"/>
      <c r="B65" s="7" t="s">
        <v>214</v>
      </c>
      <c r="C65" s="34">
        <v>1</v>
      </c>
      <c r="D65" s="56">
        <v>3160</v>
      </c>
    </row>
    <row r="66" spans="1:4" ht="16.399999999999999" x14ac:dyDescent="0.3">
      <c r="A66" s="60"/>
      <c r="B66" s="7" t="s">
        <v>215</v>
      </c>
      <c r="C66" s="34">
        <v>1</v>
      </c>
      <c r="D66" s="56">
        <v>3850</v>
      </c>
    </row>
    <row r="67" spans="1:4" ht="16.399999999999999" x14ac:dyDescent="0.3">
      <c r="A67" s="60"/>
      <c r="B67" s="7" t="s">
        <v>216</v>
      </c>
      <c r="C67" s="34">
        <v>1</v>
      </c>
      <c r="D67" s="56">
        <v>3850</v>
      </c>
    </row>
    <row r="68" spans="1:4" ht="16.399999999999999" x14ac:dyDescent="0.3">
      <c r="A68" s="50" t="s">
        <v>11</v>
      </c>
      <c r="B68" s="50"/>
      <c r="C68" s="30">
        <v>4</v>
      </c>
      <c r="D68" s="57">
        <v>14020</v>
      </c>
    </row>
    <row r="69" spans="1:4" ht="16.399999999999999" x14ac:dyDescent="0.3">
      <c r="A69" s="60" t="s">
        <v>217</v>
      </c>
      <c r="B69" s="7" t="s">
        <v>218</v>
      </c>
      <c r="C69" s="34">
        <v>1</v>
      </c>
      <c r="D69" s="56">
        <v>2370</v>
      </c>
    </row>
    <row r="70" spans="1:4" ht="16.399999999999999" x14ac:dyDescent="0.3">
      <c r="A70" s="60"/>
      <c r="B70" s="7" t="s">
        <v>219</v>
      </c>
      <c r="C70" s="34">
        <v>1</v>
      </c>
      <c r="D70" s="56">
        <v>2370</v>
      </c>
    </row>
    <row r="71" spans="1:4" ht="16.399999999999999" x14ac:dyDescent="0.3">
      <c r="A71" s="60"/>
      <c r="B71" s="7" t="s">
        <v>220</v>
      </c>
      <c r="C71" s="34">
        <v>1</v>
      </c>
      <c r="D71" s="56">
        <v>2370</v>
      </c>
    </row>
    <row r="72" spans="1:4" ht="16.399999999999999" x14ac:dyDescent="0.3">
      <c r="A72" s="60"/>
      <c r="B72" s="7" t="s">
        <v>221</v>
      </c>
      <c r="C72" s="34">
        <v>1</v>
      </c>
      <c r="D72" s="56">
        <v>3950</v>
      </c>
    </row>
    <row r="73" spans="1:4" ht="16.399999999999999" x14ac:dyDescent="0.3">
      <c r="A73" s="50" t="s">
        <v>11</v>
      </c>
      <c r="B73" s="50"/>
      <c r="C73" s="30">
        <v>4</v>
      </c>
      <c r="D73" s="57">
        <v>11060</v>
      </c>
    </row>
    <row r="74" spans="1:4" ht="163.65" x14ac:dyDescent="0.3">
      <c r="A74" s="32" t="s">
        <v>222</v>
      </c>
      <c r="B74" s="33" t="s">
        <v>223</v>
      </c>
      <c r="C74" s="34">
        <v>9</v>
      </c>
      <c r="D74" s="56">
        <v>19710</v>
      </c>
    </row>
    <row r="75" spans="1:4" ht="16.399999999999999" x14ac:dyDescent="0.3">
      <c r="A75" s="50" t="s">
        <v>11</v>
      </c>
      <c r="B75" s="50"/>
      <c r="C75" s="30">
        <v>9</v>
      </c>
      <c r="D75" s="57">
        <v>19710</v>
      </c>
    </row>
    <row r="76" spans="1:4" ht="130.94999999999999" x14ac:dyDescent="0.3">
      <c r="A76" s="51" t="s">
        <v>132</v>
      </c>
      <c r="B76" s="33" t="s">
        <v>224</v>
      </c>
      <c r="C76" s="34">
        <v>7</v>
      </c>
      <c r="D76" s="56">
        <v>10220</v>
      </c>
    </row>
    <row r="77" spans="1:4" ht="16.399999999999999" x14ac:dyDescent="0.3">
      <c r="A77" s="51"/>
      <c r="B77" s="7" t="s">
        <v>225</v>
      </c>
      <c r="C77" s="34">
        <v>1</v>
      </c>
      <c r="D77" s="56">
        <v>2695</v>
      </c>
    </row>
    <row r="78" spans="1:4" ht="16.399999999999999" x14ac:dyDescent="0.3">
      <c r="A78" s="51"/>
      <c r="B78" s="7" t="s">
        <v>226</v>
      </c>
      <c r="C78" s="34">
        <v>1</v>
      </c>
      <c r="D78" s="56">
        <v>3234</v>
      </c>
    </row>
    <row r="79" spans="1:4" ht="16.399999999999999" x14ac:dyDescent="0.3">
      <c r="A79" s="50" t="s">
        <v>11</v>
      </c>
      <c r="B79" s="50"/>
      <c r="C79" s="30">
        <v>9</v>
      </c>
      <c r="D79" s="57">
        <v>16149</v>
      </c>
    </row>
    <row r="80" spans="1:4" ht="16.399999999999999" x14ac:dyDescent="0.3">
      <c r="A80" s="32" t="s">
        <v>157</v>
      </c>
      <c r="B80" s="33"/>
      <c r="C80" s="34">
        <v>148</v>
      </c>
      <c r="D80" s="56">
        <v>474608</v>
      </c>
    </row>
    <row r="81" spans="1:4" ht="16.399999999999999" x14ac:dyDescent="0.3">
      <c r="A81" s="50" t="s">
        <v>11</v>
      </c>
      <c r="B81" s="50"/>
      <c r="C81" s="30">
        <v>148</v>
      </c>
      <c r="D81" s="57">
        <v>474608</v>
      </c>
    </row>
    <row r="82" spans="1:4" ht="27" customHeight="1" x14ac:dyDescent="0.3">
      <c r="A82" s="53" t="s">
        <v>16</v>
      </c>
      <c r="B82" s="53"/>
      <c r="C82" s="40">
        <v>297</v>
      </c>
      <c r="D82" s="58">
        <v>822670</v>
      </c>
    </row>
  </sheetData>
  <mergeCells count="39">
    <mergeCell ref="A79:B79"/>
    <mergeCell ref="A81:B81"/>
    <mergeCell ref="A82:B82"/>
    <mergeCell ref="A64:A67"/>
    <mergeCell ref="A68:B68"/>
    <mergeCell ref="A69:A72"/>
    <mergeCell ref="A73:B73"/>
    <mergeCell ref="A75:B75"/>
    <mergeCell ref="A76:A78"/>
    <mergeCell ref="A48:A55"/>
    <mergeCell ref="A56:B56"/>
    <mergeCell ref="A57:A59"/>
    <mergeCell ref="A60:B60"/>
    <mergeCell ref="A61:A62"/>
    <mergeCell ref="A63:B63"/>
    <mergeCell ref="A34:A38"/>
    <mergeCell ref="A39:B39"/>
    <mergeCell ref="A40:A41"/>
    <mergeCell ref="A42:B42"/>
    <mergeCell ref="A43:A46"/>
    <mergeCell ref="A47:B47"/>
    <mergeCell ref="A24:B24"/>
    <mergeCell ref="A26:B26"/>
    <mergeCell ref="A27:A28"/>
    <mergeCell ref="A29:B29"/>
    <mergeCell ref="A31:B31"/>
    <mergeCell ref="A33:B33"/>
    <mergeCell ref="A13:B13"/>
    <mergeCell ref="A15:B15"/>
    <mergeCell ref="A17:B17"/>
    <mergeCell ref="A19:B19"/>
    <mergeCell ref="A20:A21"/>
    <mergeCell ref="A22:B22"/>
    <mergeCell ref="A1:D1"/>
    <mergeCell ref="A4:B4"/>
    <mergeCell ref="A5:A6"/>
    <mergeCell ref="A7:B7"/>
    <mergeCell ref="A9:B9"/>
    <mergeCell ref="A11:B11"/>
  </mergeCells>
  <phoneticPr fontId="11" type="noConversion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具名範圍</vt:lpstr>
      </vt:variant>
      <vt:variant>
        <vt:i4>7</vt:i4>
      </vt:variant>
    </vt:vector>
  </HeadingPairs>
  <TitlesOfParts>
    <vt:vector size="28" baseType="lpstr">
      <vt:lpstr>94年多媒體</vt:lpstr>
      <vt:lpstr>95年多媒體</vt:lpstr>
      <vt:lpstr>96年多媒體</vt:lpstr>
      <vt:lpstr>97年多媒體</vt:lpstr>
      <vt:lpstr>98年多媒體</vt:lpstr>
      <vt:lpstr>99年多媒體</vt:lpstr>
      <vt:lpstr>100年多媒體</vt:lpstr>
      <vt:lpstr>101年多媒體</vt:lpstr>
      <vt:lpstr>102年多媒體</vt:lpstr>
      <vt:lpstr>103年多媒體</vt:lpstr>
      <vt:lpstr>104年多媒體</vt:lpstr>
      <vt:lpstr>105年多媒體</vt:lpstr>
      <vt:lpstr>106年多媒體</vt:lpstr>
      <vt:lpstr>107年多媒體</vt:lpstr>
      <vt:lpstr>108年多媒體</vt:lpstr>
      <vt:lpstr>109年多媒體</vt:lpstr>
      <vt:lpstr>110年多媒體</vt:lpstr>
      <vt:lpstr>111年多媒體</vt:lpstr>
      <vt:lpstr>112年多媒體</vt:lpstr>
      <vt:lpstr>113年多媒體</vt:lpstr>
      <vt:lpstr>114年多媒體</vt:lpstr>
      <vt:lpstr>'101年多媒體'!Print_Area</vt:lpstr>
      <vt:lpstr>'105年多媒體'!Print_Titles</vt:lpstr>
      <vt:lpstr>'106年多媒體'!Print_Titles</vt:lpstr>
      <vt:lpstr>'107年多媒體'!Print_Titles</vt:lpstr>
      <vt:lpstr>'108年多媒體'!Print_Titles</vt:lpstr>
      <vt:lpstr>'109年多媒體'!Print_Titles</vt:lpstr>
      <vt:lpstr>'110年多媒體'!Print_Titles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VistaXP</dc:creator>
  <cp:lastModifiedBy>圖書館邱玉霜</cp:lastModifiedBy>
  <cp:lastPrinted>2015-01-20T00:22:44Z</cp:lastPrinted>
  <dcterms:created xsi:type="dcterms:W3CDTF">2009-01-14T01:16:28Z</dcterms:created>
  <dcterms:modified xsi:type="dcterms:W3CDTF">2025-12-15T02:53:44Z</dcterms:modified>
</cp:coreProperties>
</file>